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2" windowHeight="8676" activeTab="2"/>
  </bookViews>
  <sheets>
    <sheet name="101學年度經費收支出" sheetId="1" r:id="rId1"/>
    <sheet name="101經費執行情形" sheetId="2" r:id="rId2"/>
    <sheet name="工作表1" sheetId="3" r:id="rId3"/>
    <sheet name="草案" sheetId="4" r:id="rId4"/>
    <sheet name="通過" sheetId="5" r:id="rId5"/>
    <sheet name="工作表2" sheetId="6" r:id="rId6"/>
  </sheets>
  <definedNames>
    <definedName name="_xlnm.Print_Area" localSheetId="1">'101經費執行情形'!$A$1:$M$181</definedName>
    <definedName name="_xlnm.Print_Area" localSheetId="0">'101學年度經費收支出'!$A$1:$I$102</definedName>
  </definedNames>
  <calcPr fullCalcOnLoad="1"/>
</workbook>
</file>

<file path=xl/sharedStrings.xml><?xml version="1.0" encoding="utf-8"?>
<sst xmlns="http://schemas.openxmlformats.org/spreadsheetml/2006/main" count="800" uniqueCount="535">
  <si>
    <t>收支出摘要</t>
  </si>
  <si>
    <t>獎勵師生對外比賽</t>
  </si>
  <si>
    <t>01</t>
  </si>
  <si>
    <t>本會辦公行政費用</t>
  </si>
  <si>
    <t>02</t>
  </si>
  <si>
    <t>本會召開會議支出</t>
  </si>
  <si>
    <t>03</t>
  </si>
  <si>
    <t>本會辦理(協辦)活動支出</t>
  </si>
  <si>
    <t>04</t>
  </si>
  <si>
    <t>本會婚喪喜慶</t>
  </si>
  <si>
    <t>05</t>
  </si>
  <si>
    <t>聘書、紀念品等</t>
  </si>
  <si>
    <t>06</t>
  </si>
  <si>
    <t>志工聯誼活動及裝備等補助</t>
  </si>
  <si>
    <t>07</t>
  </si>
  <si>
    <t>校慶運動會</t>
  </si>
  <si>
    <t>08</t>
  </si>
  <si>
    <t>畢業典禮</t>
  </si>
  <si>
    <t>09</t>
  </si>
  <si>
    <t>兒童節禮物</t>
  </si>
  <si>
    <t>10</t>
  </si>
  <si>
    <t>教師節禮物</t>
  </si>
  <si>
    <t>11</t>
  </si>
  <si>
    <t>12</t>
  </si>
  <si>
    <t>13</t>
  </si>
  <si>
    <t>補助購買樂器</t>
  </si>
  <si>
    <t>補助購買教學用品、設備等</t>
  </si>
  <si>
    <t>代收款─學習單影印費</t>
  </si>
  <si>
    <t>小計</t>
  </si>
  <si>
    <t>收入004</t>
  </si>
  <si>
    <t>收入005</t>
  </si>
  <si>
    <t>收入006</t>
  </si>
  <si>
    <t>收入007</t>
  </si>
  <si>
    <t>收入008</t>
  </si>
  <si>
    <t>支出002</t>
  </si>
  <si>
    <t>支出003</t>
  </si>
  <si>
    <t>支出004</t>
  </si>
  <si>
    <t>支出005</t>
  </si>
  <si>
    <t>支出006</t>
  </si>
  <si>
    <t>支出007</t>
  </si>
  <si>
    <t>支出008</t>
  </si>
  <si>
    <t>支出009</t>
  </si>
  <si>
    <t>支出010</t>
  </si>
  <si>
    <t>支出011</t>
  </si>
  <si>
    <t>支出012</t>
  </si>
  <si>
    <t>支出013</t>
  </si>
  <si>
    <t>支出014</t>
  </si>
  <si>
    <t>支出015</t>
  </si>
  <si>
    <t>支出016</t>
  </si>
  <si>
    <t>支出017</t>
  </si>
  <si>
    <t>支出018</t>
  </si>
  <si>
    <t>支出019</t>
  </si>
  <si>
    <t>支出020</t>
  </si>
  <si>
    <t>支出021</t>
  </si>
  <si>
    <t>參賽活動補助、校外教學</t>
  </si>
  <si>
    <t>餘額</t>
  </si>
  <si>
    <t>總   計</t>
  </si>
  <si>
    <t>支出024</t>
  </si>
  <si>
    <t>支出025</t>
  </si>
  <si>
    <t>支出026</t>
  </si>
  <si>
    <t>支出027</t>
  </si>
  <si>
    <t>收入010</t>
  </si>
  <si>
    <t>支出028</t>
  </si>
  <si>
    <t>支出029</t>
  </si>
  <si>
    <t>支出030</t>
  </si>
  <si>
    <t>收入001</t>
  </si>
  <si>
    <t xml:space="preserve"> </t>
  </si>
  <si>
    <t>代收款</t>
  </si>
  <si>
    <t>支出</t>
  </si>
  <si>
    <t>14</t>
  </si>
  <si>
    <t>15</t>
  </si>
  <si>
    <t>16</t>
  </si>
  <si>
    <t>17</t>
  </si>
  <si>
    <t>18</t>
  </si>
  <si>
    <t>20</t>
  </si>
  <si>
    <t>21</t>
  </si>
  <si>
    <t>【附件九】</t>
  </si>
  <si>
    <t>單位：新台幣元</t>
  </si>
  <si>
    <t>項次</t>
  </si>
  <si>
    <t>計畫名稱及編號</t>
  </si>
  <si>
    <r>
      <t>說</t>
    </r>
    <r>
      <rPr>
        <sz val="12"/>
        <rFont val="Times New Roman"/>
        <family val="1"/>
      </rPr>
      <t xml:space="preserve">                                </t>
    </r>
    <r>
      <rPr>
        <sz val="12"/>
        <rFont val="標楷體"/>
        <family val="4"/>
      </rPr>
      <t>明</t>
    </r>
  </si>
  <si>
    <t>收入</t>
  </si>
  <si>
    <t>上屆經費移交</t>
  </si>
  <si>
    <t>一般捐款</t>
  </si>
  <si>
    <t>家長、委員、會長、顧問等捐款</t>
  </si>
  <si>
    <t>專案捐款</t>
  </si>
  <si>
    <t>指定用途或校慶運動會捐款</t>
  </si>
  <si>
    <t>辦理活動收入</t>
  </si>
  <si>
    <t>跳蚤市場收入、園遊會攤位收入</t>
  </si>
  <si>
    <t>05</t>
  </si>
  <si>
    <t>會費收入</t>
  </si>
  <si>
    <t>06</t>
  </si>
  <si>
    <t>利息收入</t>
  </si>
  <si>
    <t>學習單資料</t>
  </si>
  <si>
    <t>印製名片、邀請卡、意見調查表。</t>
  </si>
  <si>
    <t>委員、學生、教職員，婚喪喜慶、急難等禮金、慰問金</t>
  </si>
  <si>
    <t>顧問聘書、委員當選證書、致贈捐資興學者紀念品等</t>
  </si>
  <si>
    <t>當屆畢業生紀念品、活動場地佈置</t>
  </si>
  <si>
    <t>獎勵師生對外比賽實施要點</t>
  </si>
  <si>
    <t>班級親師生活動</t>
  </si>
  <si>
    <t>家長逾10人，每人100元。</t>
  </si>
  <si>
    <t>參賽活動補助（縣內1人1天80元）、校外教學（游泳）</t>
  </si>
  <si>
    <t>添購圖書充實本校圖書館</t>
  </si>
  <si>
    <t>巨碩科技捐款</t>
  </si>
  <si>
    <t>保留</t>
  </si>
  <si>
    <t>護照獎勵、獎狀</t>
  </si>
  <si>
    <t>仁愛基金</t>
  </si>
  <si>
    <t>19</t>
  </si>
  <si>
    <t>指定捐款</t>
  </si>
  <si>
    <t>補助畢業班宿營活動</t>
  </si>
  <si>
    <t>收入011</t>
  </si>
  <si>
    <t>收入012</t>
  </si>
  <si>
    <t>支出031</t>
  </si>
  <si>
    <t>支出032</t>
  </si>
  <si>
    <t>支出033</t>
  </si>
  <si>
    <t>收入013</t>
  </si>
  <si>
    <t>收入014</t>
  </si>
  <si>
    <t>收入015</t>
  </si>
  <si>
    <t>收入016</t>
  </si>
  <si>
    <t>收入017</t>
  </si>
  <si>
    <t>收據編號</t>
  </si>
  <si>
    <t>收入009</t>
  </si>
  <si>
    <t>收入002</t>
  </si>
  <si>
    <t>收入003</t>
  </si>
  <si>
    <t>支出001</t>
  </si>
  <si>
    <t>收入018</t>
  </si>
  <si>
    <t>收入019</t>
  </si>
  <si>
    <t>收入020</t>
  </si>
  <si>
    <t>收入021</t>
  </si>
  <si>
    <t>收入022</t>
  </si>
  <si>
    <t>收入023</t>
  </si>
  <si>
    <t>收入024</t>
  </si>
  <si>
    <t>收支出摘要</t>
  </si>
  <si>
    <t>存簿移交，存簿餘額</t>
  </si>
  <si>
    <t>日期</t>
  </si>
  <si>
    <t>收入(預算)</t>
  </si>
  <si>
    <t>實際收入</t>
  </si>
  <si>
    <t>結餘</t>
  </si>
  <si>
    <t>備註</t>
  </si>
  <si>
    <t>01 存簿移交，餘款</t>
  </si>
  <si>
    <t>02 一般捐款：委員顧問捐款</t>
  </si>
  <si>
    <t>03 專案捐款</t>
  </si>
  <si>
    <t>04 辦理活動收入</t>
  </si>
  <si>
    <t>預算</t>
  </si>
  <si>
    <t>支出</t>
  </si>
  <si>
    <t>總            計</t>
  </si>
  <si>
    <t>收入025</t>
  </si>
  <si>
    <t>收入026</t>
  </si>
  <si>
    <t>收入027</t>
  </si>
  <si>
    <t>收入028</t>
  </si>
  <si>
    <t>收入029</t>
  </si>
  <si>
    <t>08</t>
  </si>
  <si>
    <t>校慶運動會捐款</t>
  </si>
  <si>
    <t>09</t>
  </si>
  <si>
    <t>其他</t>
  </si>
  <si>
    <t>校刊、場地佈置、園遊會、表演補助</t>
  </si>
  <si>
    <t>發展英語活動</t>
  </si>
  <si>
    <t>22</t>
  </si>
  <si>
    <t>暑期英語班餘款</t>
  </si>
  <si>
    <t>家長會家庭教育活動、99英語加深加廣學習、家長學習成長課程、99學生歌唱比賽等</t>
  </si>
  <si>
    <t>【附件九】</t>
  </si>
  <si>
    <t>單位：新台幣元</t>
  </si>
  <si>
    <t>項次</t>
  </si>
  <si>
    <t>計畫名稱及編號</t>
  </si>
  <si>
    <r>
      <t>說</t>
    </r>
    <r>
      <rPr>
        <sz val="12"/>
        <rFont val="Times New Roman"/>
        <family val="1"/>
      </rPr>
      <t xml:space="preserve">                                </t>
    </r>
    <r>
      <rPr>
        <sz val="12"/>
        <rFont val="標楷體"/>
        <family val="4"/>
      </rPr>
      <t>明</t>
    </r>
  </si>
  <si>
    <t>收入</t>
  </si>
  <si>
    <t>01</t>
  </si>
  <si>
    <t>上屆經費移交</t>
  </si>
  <si>
    <t>02</t>
  </si>
  <si>
    <t>一般捐款</t>
  </si>
  <si>
    <t>03</t>
  </si>
  <si>
    <t>專案捐款</t>
  </si>
  <si>
    <t>04</t>
  </si>
  <si>
    <t>辦理活動收入</t>
  </si>
  <si>
    <t>05</t>
  </si>
  <si>
    <t>會費收入</t>
  </si>
  <si>
    <t>06</t>
  </si>
  <si>
    <t>利息收入</t>
  </si>
  <si>
    <t>08</t>
  </si>
  <si>
    <t>校慶運動會捐款</t>
  </si>
  <si>
    <t>09</t>
  </si>
  <si>
    <t>其他</t>
  </si>
  <si>
    <t>小計</t>
  </si>
  <si>
    <t>本會辦公行政費用</t>
  </si>
  <si>
    <t>本會召開會議支出</t>
  </si>
  <si>
    <t>本會辦理(協辦)活動支出</t>
  </si>
  <si>
    <t>本會婚喪喜慶</t>
  </si>
  <si>
    <t>聘書、紀念品等</t>
  </si>
  <si>
    <t>志工聯誼活動及裝備等補助</t>
  </si>
  <si>
    <t>校慶運動會</t>
  </si>
  <si>
    <t>畢業典禮</t>
  </si>
  <si>
    <t>兒童節禮物</t>
  </si>
  <si>
    <t>教師節禮物</t>
  </si>
  <si>
    <t>獎勵師生對外比賽</t>
  </si>
  <si>
    <t>班級親師生活動</t>
  </si>
  <si>
    <t>參賽活動補助、校外教學</t>
  </si>
  <si>
    <t>添購圖書充實本校圖書館</t>
  </si>
  <si>
    <t>補助購買樂器</t>
  </si>
  <si>
    <t>補助購買教學用品、設備等</t>
  </si>
  <si>
    <t>代收款─學習單影印費</t>
  </si>
  <si>
    <t>仁愛基金</t>
  </si>
  <si>
    <t>19</t>
  </si>
  <si>
    <t>指定捐款</t>
  </si>
  <si>
    <t>補助畢業班宿營活動</t>
  </si>
  <si>
    <t>發展英語活動</t>
  </si>
  <si>
    <t>01</t>
  </si>
  <si>
    <t>02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</si>
  <si>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</si>
  <si>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</si>
  <si>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</si>
  <si>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</si>
  <si>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</si>
  <si>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</si>
  <si>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</si>
  <si>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</si>
  <si>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</si>
  <si>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</si>
  <si>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</si>
  <si>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</si>
  <si>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宜蘭縣宜蘭市凱旋國民小學101學年度家長委員會經費收支預算表（草案）</t>
  </si>
  <si>
    <t>100年執行</t>
  </si>
  <si>
    <t>本屆畢業班宿營活動剩餘6227元</t>
  </si>
  <si>
    <t>101預算數</t>
  </si>
  <si>
    <t>340人，每人約80元</t>
  </si>
  <si>
    <t>上屆指定捐款95778元加上上屆結餘7442元</t>
  </si>
  <si>
    <t>學習單資料42140元+21540元（上屆結餘）</t>
  </si>
  <si>
    <t>宜蘭縣宜蘭市凱旋國民小學101學年度家長委員會經費收支預算表</t>
  </si>
  <si>
    <t>101預算數</t>
  </si>
  <si>
    <t>23</t>
  </si>
  <si>
    <t>幼稚園點心費代收款(學校設備)</t>
  </si>
  <si>
    <t>100學年度結餘款</t>
  </si>
  <si>
    <t>原保留仁愛基金203,049元                    預定購置樂器100,000元                     協助發展英語活動103,220元                 聚碩科技捐款購置圖書100,000元                         畢業班宿營活動6,227元                     學習單影印代辦21540元                     幼稚園點心費代收款(學校設備)33200元</t>
  </si>
  <si>
    <t>學習單資料43000元+21540元（上屆結餘）</t>
  </si>
  <si>
    <t>家長會家庭教育活動、英語加深加廣學習、家長學習成長課程、學生歌唱比賽等</t>
  </si>
  <si>
    <t xml:space="preserve"> </t>
  </si>
  <si>
    <t>101.12.12</t>
  </si>
  <si>
    <t>家長委員會會長交接典禮捐款(詳加捐款名冊)</t>
  </si>
  <si>
    <t>101.12.12</t>
  </si>
  <si>
    <t>收入編號</t>
  </si>
  <si>
    <t>101.12.12</t>
  </si>
  <si>
    <t>101學年度第一學期學習單收費</t>
  </si>
  <si>
    <t>101.12.20</t>
  </si>
  <si>
    <t>國外交流團指定協辦英語推廣教育活動捐款</t>
  </si>
  <si>
    <t>學生參加校外比賽獎勵金(直排輪、體操、音樂)</t>
  </si>
  <si>
    <t>101.12.17</t>
  </si>
  <si>
    <t>補助班級親師生活動費事(一忠)</t>
  </si>
  <si>
    <t>補助班級親師生活動費事(一忠)</t>
  </si>
  <si>
    <t>顧問聘書</t>
  </si>
  <si>
    <t>新、卸任會長紀念品</t>
  </si>
  <si>
    <t>新、卸任會長交接典禮請柬印製</t>
  </si>
  <si>
    <t>新、卸任會長交接典禮餐費</t>
  </si>
  <si>
    <t>教師及學生參加校外比賽獎勵金(試題、行動研究、美術、語文)</t>
  </si>
  <si>
    <t>更換家長委員會存褶印鑑</t>
  </si>
  <si>
    <t>101.12.22</t>
  </si>
  <si>
    <t>獎勵師生參加校外比賽紅包袋</t>
  </si>
  <si>
    <t>凃正元君指定捐款-志工訓練餐費</t>
  </si>
  <si>
    <t>利息收入</t>
  </si>
  <si>
    <t>支出022</t>
  </si>
  <si>
    <t>支出023</t>
  </si>
  <si>
    <t>101.12.12</t>
  </si>
  <si>
    <t>會長暨委員就職募款</t>
  </si>
  <si>
    <t>101.12.21</t>
  </si>
  <si>
    <t>101.12.22.</t>
  </si>
  <si>
    <t>收入004</t>
  </si>
  <si>
    <t>101.12.20</t>
  </si>
  <si>
    <t>收入005</t>
  </si>
  <si>
    <t>陳永錰君指定志工活動捐款</t>
  </si>
  <si>
    <t>陳立夫會長指定交接典禮餐會</t>
  </si>
  <si>
    <t>08校慶運動會捐款</t>
  </si>
  <si>
    <t>補助畢業班宿營活動</t>
  </si>
  <si>
    <t>幼稚園點心費代收款(設備費)</t>
  </si>
  <si>
    <t>幼秩園點心費代收款(設備費)</t>
  </si>
  <si>
    <t>志工張玉玲母親辭世奠儀</t>
  </si>
  <si>
    <t>102.01.02</t>
  </si>
  <si>
    <t>102.01.02</t>
  </si>
  <si>
    <t>李信德教師新婚陳麗耕教師弄璋禮金</t>
  </si>
  <si>
    <t>陳立夫會長指定購買學生獎勵品(水晶文鎮)</t>
  </si>
  <si>
    <t>志工蔡美甄公公辭世奠儀</t>
  </si>
  <si>
    <t>許淑芳委員捐款</t>
  </si>
  <si>
    <t>101學年度第一學期會費收入(包含縣府補助貧困兒童)</t>
  </si>
  <si>
    <t>收入006</t>
  </si>
  <si>
    <t>收入007</t>
  </si>
  <si>
    <t>102.01.03</t>
  </si>
  <si>
    <t>102.01.04</t>
  </si>
  <si>
    <t>102.01.04</t>
  </si>
  <si>
    <t>102.01.07</t>
  </si>
  <si>
    <t>102.01.08</t>
  </si>
  <si>
    <t>謝語蓁代表捐款</t>
  </si>
  <si>
    <t>09其他</t>
  </si>
  <si>
    <t>五忠許筱函購買榮譽護照</t>
  </si>
  <si>
    <t>五忠許筱函購買榮譽護照</t>
  </si>
  <si>
    <t>詹欽榮委員捐款</t>
  </si>
  <si>
    <t>溫清波委員捐款</t>
  </si>
  <si>
    <t>溫清波委員捐款</t>
  </si>
  <si>
    <t>五忠李睿霖購買榮譽護照</t>
  </si>
  <si>
    <t>萬和豐企業股份有限公司指定幫助貧困學生學用品及學雜費捐款</t>
  </si>
  <si>
    <t>萬和豐企業股份有限公司指定幫助貧困學生學用品及學雜費捐款</t>
  </si>
  <si>
    <t>涂正元君指定捐款-志工訓練餐會</t>
  </si>
  <si>
    <t>謝語蓁代表捐款</t>
  </si>
  <si>
    <t>許淑芬委員捐款</t>
  </si>
  <si>
    <t>陳立夫會長指定購買學生獎勵品捐款</t>
  </si>
  <si>
    <t>詹欽榮委員捐款</t>
  </si>
  <si>
    <t>陳立夫會長指定購買學生獎勵品捐款</t>
  </si>
  <si>
    <t>涂正元君指定捐款-志工訓練餐會</t>
  </si>
  <si>
    <t>102.01.02  102.01.08</t>
  </si>
  <si>
    <t>102.01.02  102.01,08</t>
  </si>
  <si>
    <t>102.01.22</t>
  </si>
  <si>
    <t>五忠林芸涓購買榮譽護照</t>
  </si>
  <si>
    <t>收入015</t>
  </si>
  <si>
    <t>五忠林芸涓購買榮譽護照</t>
  </si>
  <si>
    <t>收入016</t>
  </si>
  <si>
    <t>江國賢先生捐款</t>
  </si>
  <si>
    <t>102.01.10</t>
  </si>
  <si>
    <t>支出016</t>
  </si>
  <si>
    <t>歲末春聯書寫指導文具(黃朝松老師指導)</t>
  </si>
  <si>
    <t>歲末春聯書寫指導文具(黃朝松老師指導)</t>
  </si>
  <si>
    <t>支出017</t>
  </si>
  <si>
    <t>聖誕節報佳音及學童禮物</t>
  </si>
  <si>
    <t>102.01.14</t>
  </si>
  <si>
    <t>學生參加校外比賽獎勵金(田徑錦標)</t>
  </si>
  <si>
    <t>支出018</t>
  </si>
  <si>
    <t>學生參加校外比賽獎勵金(宜蘭市心算)</t>
  </si>
  <si>
    <t>支出019</t>
  </si>
  <si>
    <t>102.02.05</t>
  </si>
  <si>
    <t>徐仁杰先生指定捐款-期末才藝表演優良觀眾獎勵金</t>
  </si>
  <si>
    <t>支出020</t>
  </si>
  <si>
    <t>學習單影印費</t>
  </si>
  <si>
    <t>102.03.08</t>
  </si>
  <si>
    <t>楊綠霏小姐指定捐款-凱旋寶寶深耕閱讀禮品</t>
  </si>
  <si>
    <t>收入018</t>
  </si>
  <si>
    <t>收入017</t>
  </si>
  <si>
    <t>102.03.08</t>
  </si>
  <si>
    <t>楊綠霏小姐指定捐款-凱旋寶寶深耕閱讀禮品</t>
  </si>
  <si>
    <t>102.04.02</t>
  </si>
  <si>
    <t>102.04.02</t>
  </si>
  <si>
    <t>101學年度第二學期學習單代收款</t>
  </si>
  <si>
    <t>102.03.08</t>
  </si>
  <si>
    <t>幼兒園設備代收款分攤伸縮短門設備款</t>
  </si>
  <si>
    <t>102.03.08</t>
  </si>
  <si>
    <t>參加中小學運動會點心費</t>
  </si>
  <si>
    <t>支出023</t>
  </si>
  <si>
    <t>凱旋寶寶深耕閱讀獎勵品</t>
  </si>
  <si>
    <t>102.03.08</t>
  </si>
  <si>
    <t>徐仁杰先生指定捐款-期末才藝表演優良觀眾獎勵金</t>
  </si>
  <si>
    <t>101學年度期末才藝表演優良觀眾獎勵金</t>
  </si>
  <si>
    <t>102.03.15</t>
  </si>
  <si>
    <t>學習單影印費</t>
  </si>
  <si>
    <t>102.03.15</t>
  </si>
  <si>
    <t>參加校外比賽得獎獎勵(訓導組)</t>
  </si>
  <si>
    <t>獎勵班級親師生活動-四孝</t>
  </si>
  <si>
    <t>102.04.02</t>
  </si>
  <si>
    <t>獎勵班級親師生活動-四忠</t>
  </si>
  <si>
    <t>102.04.02</t>
  </si>
  <si>
    <t>獎勵班級親師生活動-四忠</t>
  </si>
  <si>
    <t>支出034</t>
  </si>
  <si>
    <t>支出035</t>
  </si>
  <si>
    <t>支出036</t>
  </si>
  <si>
    <t>宜蘭縣樂樂棒比賽學生點心(五孝)</t>
  </si>
  <si>
    <t>宜蘭縣樂樂棒比賽學生點心(六忠)</t>
  </si>
  <si>
    <t>宜蘭縣樂樂棒比賽學生點心(五孝)</t>
  </si>
  <si>
    <t>102.04.02</t>
  </si>
  <si>
    <t>學習單影印用紙</t>
  </si>
  <si>
    <t>兒童節禮品</t>
  </si>
  <si>
    <t>愛心志工公公喪禮花籃-林金英</t>
  </si>
  <si>
    <t>愛心志工公公喪禮花籃-曾麗鳳</t>
  </si>
  <si>
    <t>支出037</t>
  </si>
  <si>
    <t>支出038</t>
  </si>
  <si>
    <t>102年度模範兒童獎勵品</t>
  </si>
  <si>
    <t>學習單影印費-三月</t>
  </si>
  <si>
    <t>指定捐款</t>
  </si>
  <si>
    <t>非指定捐款</t>
  </si>
  <si>
    <t>更換家長委員會存褶印鑑</t>
  </si>
  <si>
    <t>獎勵師生參加校外比賽紅包袋</t>
  </si>
  <si>
    <t>陳立夫會長指定交接典禮餐會</t>
  </si>
  <si>
    <t>涂正元君指定捐款-志工訓練餐會</t>
  </si>
  <si>
    <t>陳立夫會長指定購買學生獎勵品捐款</t>
  </si>
  <si>
    <t>萬和豐企業股份有限公司指定幫助貧困學生學用品及學雜費捐款</t>
  </si>
  <si>
    <t>徐仁杰先生指定捐款-期末才藝表演優良觀眾獎勵金</t>
  </si>
  <si>
    <t>楊綠霏小姐指定捐款-凱旋寶寶深耕閱讀禮品</t>
  </si>
  <si>
    <t>05 100學年度會費收入</t>
  </si>
  <si>
    <t>06 存簿利息收入</t>
  </si>
  <si>
    <t>存簿利息收入</t>
  </si>
  <si>
    <t>07 代收款：100學年度學生學習單影印費</t>
  </si>
  <si>
    <t>本會召開會議支出</t>
  </si>
  <si>
    <t>新、卸任會長交接典禮請柬印製</t>
  </si>
  <si>
    <t>本會辦理(協辦)活動支出</t>
  </si>
  <si>
    <t>歲末春聯書寫指導文具(黃朝松老師指導)</t>
  </si>
  <si>
    <t>聖誕節報佳音及學童禮物</t>
  </si>
  <si>
    <t>本會婚喪喜慶</t>
  </si>
  <si>
    <t>聘書、紀念品等</t>
  </si>
  <si>
    <t>顧問聘書</t>
  </si>
  <si>
    <t>新、卸任會長紀念品</t>
  </si>
  <si>
    <t>兒童節禮物</t>
  </si>
  <si>
    <t>兒童節禮品</t>
  </si>
  <si>
    <t>102年度模範兒童獎勵品</t>
  </si>
  <si>
    <t>獎勵師生對外比賽</t>
  </si>
  <si>
    <t>班級親師生活動</t>
  </si>
  <si>
    <t>補助班級親師生活動費事(一忠)</t>
  </si>
  <si>
    <t>獎勵班級親師生活動-四孝</t>
  </si>
  <si>
    <t>獎勵班級親師生活動-四忠</t>
  </si>
  <si>
    <t>參賽活動補助、校外教學</t>
  </si>
  <si>
    <t>添購圖書充實本校圖書館</t>
  </si>
  <si>
    <t>補助購買樂器</t>
  </si>
  <si>
    <t>項       目</t>
  </si>
  <si>
    <t>仁愛基金</t>
  </si>
  <si>
    <t>幼兒園設備代收款分攤伸縮短門設備款</t>
  </si>
  <si>
    <t>發展英語活動</t>
  </si>
  <si>
    <t>國外交流團指定協辦英語推廣教育活動捐款</t>
  </si>
  <si>
    <t>支出明細</t>
  </si>
  <si>
    <t>榮譽護照*3</t>
  </si>
  <si>
    <t>上屆移交?</t>
  </si>
  <si>
    <t>補助畢業班宿營活動</t>
  </si>
  <si>
    <t>小計</t>
  </si>
  <si>
    <t>102.04.19</t>
  </si>
  <si>
    <t>支出039</t>
  </si>
  <si>
    <t>支出040</t>
  </si>
  <si>
    <t>支出041</t>
  </si>
  <si>
    <t>102.04.25</t>
  </si>
  <si>
    <t>102.05.02</t>
  </si>
  <si>
    <t>102.05.07</t>
  </si>
  <si>
    <t>102.05.10</t>
  </si>
  <si>
    <t>支出042</t>
  </si>
  <si>
    <t>支出043</t>
  </si>
  <si>
    <t>支出044</t>
  </si>
  <si>
    <t>支出045</t>
  </si>
  <si>
    <t>支出046</t>
  </si>
  <si>
    <t>支出047</t>
  </si>
  <si>
    <t>學習單影印用紙</t>
  </si>
  <si>
    <t>幼兒園家境清寒學生借繳代辦費</t>
  </si>
  <si>
    <t>獎勵清寒優秀學生獎助學金</t>
  </si>
  <si>
    <t>102.05.08</t>
  </si>
  <si>
    <t>校慶運動會請柬印製</t>
  </si>
  <si>
    <t>支出048</t>
  </si>
  <si>
    <t>支出049</t>
  </si>
  <si>
    <t>支出050</t>
  </si>
  <si>
    <t>支出051</t>
  </si>
  <si>
    <t>支出052</t>
  </si>
  <si>
    <t>支出053</t>
  </si>
  <si>
    <t>校慶運動會成人組800M接力賽獎勵禮卷</t>
  </si>
  <si>
    <t>學習單印製費</t>
  </si>
  <si>
    <t>凱旋國中校慶禮金</t>
  </si>
  <si>
    <t>日富金屬有限公司指定仁愛基金會捐款轉存</t>
  </si>
  <si>
    <t>校慶運動會校刊印製</t>
  </si>
  <si>
    <t>鄭國財顧問指定仁愛基金會捐款轉存</t>
  </si>
  <si>
    <t>新隆纖維染整股份有限公司捐款</t>
  </si>
  <si>
    <t>新隆纖維染整股份有限公司捐款</t>
  </si>
  <si>
    <t>張國楨先生捐款</t>
  </si>
  <si>
    <t>楊綠霏小姐指定捐款(圖書室獎勵品)</t>
  </si>
  <si>
    <t>楊綠霏小姐指定捐款(圖書室獎勵品)</t>
  </si>
  <si>
    <t>校慶運動會捐款</t>
  </si>
  <si>
    <t>校慶運動會捐款</t>
  </si>
  <si>
    <t>吳文正委員捐款</t>
  </si>
  <si>
    <t>吳文正委員捐款</t>
  </si>
  <si>
    <t>日富金屬企業有限公司指定捐款(仁愛基金會)</t>
  </si>
  <si>
    <t>鄭國財先生指定捐款(仁愛基金會)</t>
  </si>
  <si>
    <t>凱旋寶寶深耕閱讀獎勵品</t>
  </si>
  <si>
    <t>.</t>
  </si>
  <si>
    <t>參加校外比賽得獎獎勵</t>
  </si>
  <si>
    <t>校慶運動會獎勵品</t>
  </si>
  <si>
    <t>102.05.21</t>
  </si>
  <si>
    <t>幼兒園借還款</t>
  </si>
  <si>
    <t>102.05.24</t>
  </si>
  <si>
    <t>校慶運動會捐款</t>
  </si>
  <si>
    <t>102.06.03</t>
  </si>
  <si>
    <t>支出054</t>
  </si>
  <si>
    <t>支出055</t>
  </si>
  <si>
    <t>支出056</t>
  </si>
  <si>
    <t>支出057</t>
  </si>
  <si>
    <t>支出058</t>
  </si>
  <si>
    <t>支出059</t>
  </si>
  <si>
    <t>支出060</t>
  </si>
  <si>
    <t>支出061</t>
  </si>
  <si>
    <t>支出062</t>
  </si>
  <si>
    <t>支出063</t>
  </si>
  <si>
    <t>支出064</t>
  </si>
  <si>
    <t>支出065</t>
  </si>
  <si>
    <t>支出066</t>
  </si>
  <si>
    <t>支出067</t>
  </si>
  <si>
    <t>102.06.05</t>
  </si>
  <si>
    <t>102.06.06</t>
  </si>
  <si>
    <t>102.06.17</t>
  </si>
  <si>
    <t>102.06.19</t>
  </si>
  <si>
    <t>家長張作林捐款</t>
  </si>
  <si>
    <t>學生參加宜蘭縣EEG活動得獎獎勵金</t>
  </si>
  <si>
    <t>學生學習單影印費</t>
  </si>
  <si>
    <t>參加宜蘭縣中小學溜冰及游泳錦標賽獲獎獎勵</t>
  </si>
  <si>
    <t>六年級榮譽點數兌換獎勵</t>
  </si>
  <si>
    <t>圖書室(凱旋寶寶深耕閱讀)獎勵品</t>
  </si>
  <si>
    <t>圖書室(凱旋寶寶深耕閱讀)獎勵品</t>
  </si>
  <si>
    <t>圖書室採購圖書</t>
  </si>
  <si>
    <t>六年級畢業宿營活動早餐</t>
  </si>
  <si>
    <t>學生參加宜蘭縣EEG活動比賽餐點</t>
  </si>
  <si>
    <t>黃坤忠教師丈人往生花籃</t>
  </si>
  <si>
    <t>校慶運動會補助班級表演及趣味競賽獎勵</t>
  </si>
  <si>
    <t>收入030</t>
  </si>
  <si>
    <t>幼兒園還借款</t>
  </si>
  <si>
    <t>張作林先生捐款</t>
  </si>
  <si>
    <t>102.06.20</t>
  </si>
  <si>
    <t>李亭儀教師生女禮金</t>
  </si>
  <si>
    <t>李亭儀教師生女禮金</t>
  </si>
  <si>
    <t>102.06.06</t>
  </si>
  <si>
    <t>中小學科學展比賽得到第三名獎勵</t>
  </si>
  <si>
    <t>102.06.03</t>
  </si>
  <si>
    <t>中小學科學展比賽得到第三名獎勵</t>
  </si>
  <si>
    <t>校慶運動會四人五腳競賽用品</t>
  </si>
  <si>
    <t>校慶運動會四人五腳競賽用品</t>
  </si>
  <si>
    <t>校慶運動會租音響</t>
  </si>
  <si>
    <t>校慶運動會租音響</t>
  </si>
  <si>
    <t>志工補助款購買排汗衫</t>
  </si>
  <si>
    <t>志工補助款購買排汗衫</t>
  </si>
  <si>
    <t>【附件七】                宜蘭縣凱旋國小家長委員會101學年度收支明細表          1020620 製表</t>
  </si>
  <si>
    <t>【附件八】宜蘭縣凱旋國小家長委員會101學年度經費執行分項明細表1020620製表</t>
  </si>
  <si>
    <t>必須預留</t>
  </si>
  <si>
    <t>委員顧問捐款(原91000扣餐會12000及志工專款5000)</t>
  </si>
  <si>
    <t>101學年度第一學期會費收入</t>
  </si>
  <si>
    <t>102學年度第二學期會費收入</t>
  </si>
  <si>
    <t>尚未撥入</t>
  </si>
  <si>
    <t>一般捐款</t>
  </si>
  <si>
    <t>本屆指定捐款收入</t>
  </si>
  <si>
    <t>本屆非指定捐款收入</t>
  </si>
  <si>
    <t>本屆捐款總計</t>
  </si>
  <si>
    <t>上屆移交</t>
  </si>
  <si>
    <t>經費總收入</t>
  </si>
  <si>
    <t>學習單影印費</t>
  </si>
  <si>
    <t>幼兒園借還款</t>
  </si>
  <si>
    <t>陳永錰君指定志工活動捐款</t>
  </si>
  <si>
    <t>101學年度第一學期學生學習單影印費</t>
  </si>
  <si>
    <t>101學年度第二學期學生學習單影印費</t>
  </si>
  <si>
    <t>校慶運動會</t>
  </si>
  <si>
    <t>補助購買教學用品、設備等</t>
  </si>
  <si>
    <t>補助購買教學用品、設備等</t>
  </si>
  <si>
    <t>畢業典禮</t>
  </si>
  <si>
    <t>志工聯誼活動及裝備等補助</t>
  </si>
  <si>
    <t>教師節禮物</t>
  </si>
  <si>
    <t>102.6.20製錶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</si>
</sst>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$&quot;#,##0_);[Red]\(&quot;$&quot;#,##0\)"/>
    <numFmt numFmtId="178" formatCode="#,##0_);[Red]\(#,##0\)"/>
    <numFmt numFmtId="179" formatCode="&quot;$&quot;#,##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&quot;$&quot;#,##0.00"/>
    <numFmt numFmtId="185" formatCode="m&quot;月&quot;d&quot;日&quot;"/>
    <numFmt numFmtId="186" formatCode="#,##0.00_);[Red]\(#,##0.00\)"/>
    <numFmt numFmtId="187" formatCode="[$€-2]\ #,##0.00_);[Red]\([$€-2]\ #,##0.00\)"/>
    <numFmt numFmtId="188" formatCode="[$-404]AM/PM\ hh:mm:ss"/>
  </numFmts>
  <fonts count="7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6"/>
      <color indexed="8"/>
      <name val="標楷體"/>
      <family val="4"/>
    </font>
    <font>
      <sz val="8"/>
      <color indexed="8"/>
      <name val="新細明體"/>
      <family val="1"/>
    </font>
    <font>
      <b/>
      <sz val="8"/>
      <color indexed="8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標楷體"/>
      <family val="4"/>
    </font>
    <font>
      <sz val="14"/>
      <color indexed="8"/>
      <name val="標楷體"/>
      <family val="4"/>
    </font>
    <font>
      <b/>
      <sz val="10"/>
      <color indexed="8"/>
      <name val="標楷體"/>
      <family val="4"/>
    </font>
    <font>
      <sz val="10"/>
      <color indexed="8"/>
      <name val="新細明體"/>
      <family val="1"/>
    </font>
    <font>
      <b/>
      <sz val="8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b/>
      <sz val="10"/>
      <color indexed="10"/>
      <name val="標楷體"/>
      <family val="4"/>
    </font>
    <font>
      <b/>
      <sz val="10"/>
      <color indexed="30"/>
      <name val="標楷體"/>
      <family val="4"/>
    </font>
    <font>
      <sz val="10"/>
      <color indexed="3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b/>
      <sz val="10"/>
      <color rgb="FFFF0000"/>
      <name val="標楷體"/>
      <family val="4"/>
    </font>
    <font>
      <sz val="10"/>
      <color rgb="FF0070C0"/>
      <name val="標楷體"/>
      <family val="4"/>
    </font>
    <font>
      <b/>
      <sz val="10"/>
      <color rgb="FF0070C0"/>
      <name val="標楷體"/>
      <family val="4"/>
    </font>
    <font>
      <sz val="10"/>
      <color theme="1"/>
      <name val="標楷體"/>
      <family val="4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38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7" fillId="33" borderId="12" xfId="0" applyNumberFormat="1" applyFont="1" applyFill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8" fontId="8" fillId="35" borderId="12" xfId="0" applyNumberFormat="1" applyFont="1" applyFill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178" fontId="8" fillId="0" borderId="14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78" fontId="7" fillId="35" borderId="12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8" fillId="34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36" borderId="14" xfId="0" applyFont="1" applyFill="1" applyBorder="1" applyAlignment="1">
      <alignment vertical="center"/>
    </xf>
    <xf numFmtId="0" fontId="8" fillId="36" borderId="13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178" fontId="7" fillId="0" borderId="14" xfId="0" applyNumberFormat="1" applyFont="1" applyBorder="1" applyAlignment="1">
      <alignment vertical="center"/>
    </xf>
    <xf numFmtId="178" fontId="10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0" fillId="0" borderId="10" xfId="0" applyNumberForma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16" fillId="36" borderId="20" xfId="0" applyFont="1" applyFill="1" applyBorder="1" applyAlignment="1">
      <alignment horizontal="left" vertical="center" wrapText="1"/>
    </xf>
    <xf numFmtId="0" fontId="17" fillId="36" borderId="20" xfId="0" applyFont="1" applyFill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0" fontId="17" fillId="36" borderId="21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left" vertical="center"/>
    </xf>
    <xf numFmtId="178" fontId="4" fillId="0" borderId="14" xfId="0" applyNumberFormat="1" applyFont="1" applyBorder="1" applyAlignment="1">
      <alignment horizontal="right" vertical="center"/>
    </xf>
    <xf numFmtId="0" fontId="3" fillId="36" borderId="10" xfId="0" applyFont="1" applyFill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right" vertical="center"/>
    </xf>
    <xf numFmtId="0" fontId="17" fillId="36" borderId="23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8" fontId="0" fillId="0" borderId="15" xfId="0" applyNumberFormat="1" applyBorder="1" applyAlignment="1">
      <alignment horizontal="right" vertical="center"/>
    </xf>
    <xf numFmtId="0" fontId="17" fillId="36" borderId="25" xfId="0" applyFont="1" applyFill="1" applyBorder="1" applyAlignment="1">
      <alignment horizontal="left" vertical="center" wrapText="1"/>
    </xf>
    <xf numFmtId="178" fontId="3" fillId="36" borderId="10" xfId="0" applyNumberFormat="1" applyFont="1" applyFill="1" applyBorder="1" applyAlignment="1">
      <alignment horizontal="right" vertical="center" wrapText="1"/>
    </xf>
    <xf numFmtId="0" fontId="17" fillId="36" borderId="20" xfId="0" applyFont="1" applyFill="1" applyBorder="1" applyAlignment="1">
      <alignment horizontal="left" vertical="center"/>
    </xf>
    <xf numFmtId="178" fontId="7" fillId="36" borderId="10" xfId="0" applyNumberFormat="1" applyFont="1" applyFill="1" applyBorder="1" applyAlignment="1">
      <alignment horizontal="right" vertical="center" wrapText="1"/>
    </xf>
    <xf numFmtId="0" fontId="16" fillId="36" borderId="10" xfId="0" applyFont="1" applyFill="1" applyBorder="1" applyAlignment="1">
      <alignment horizontal="left" vertical="center" wrapText="1" shrinkToFit="1"/>
    </xf>
    <xf numFmtId="0" fontId="16" fillId="36" borderId="10" xfId="0" applyFont="1" applyFill="1" applyBorder="1" applyAlignment="1">
      <alignment horizontal="left" vertical="center" wrapText="1"/>
    </xf>
    <xf numFmtId="0" fontId="3" fillId="36" borderId="16" xfId="0" applyFont="1" applyFill="1" applyBorder="1" applyAlignment="1">
      <alignment horizontal="left" vertical="center" shrinkToFit="1"/>
    </xf>
    <xf numFmtId="178" fontId="3" fillId="36" borderId="16" xfId="0" applyNumberFormat="1" applyFont="1" applyFill="1" applyBorder="1" applyAlignment="1">
      <alignment horizontal="right" vertical="center" wrapText="1"/>
    </xf>
    <xf numFmtId="0" fontId="17" fillId="36" borderId="26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 vertical="center" shrinkToFit="1"/>
    </xf>
    <xf numFmtId="178" fontId="3" fillId="36" borderId="14" xfId="0" applyNumberFormat="1" applyFont="1" applyFill="1" applyBorder="1" applyAlignment="1">
      <alignment horizontal="right" vertical="center" wrapText="1"/>
    </xf>
    <xf numFmtId="0" fontId="17" fillId="36" borderId="21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8" fontId="2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8" fillId="36" borderId="13" xfId="0" applyFont="1" applyFill="1" applyBorder="1" applyAlignment="1">
      <alignment vertical="center"/>
    </xf>
    <xf numFmtId="0" fontId="8" fillId="36" borderId="15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34" borderId="14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78" fontId="8" fillId="0" borderId="16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7" fillId="0" borderId="16" xfId="0" applyNumberFormat="1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left" vertical="center"/>
    </xf>
    <xf numFmtId="0" fontId="9" fillId="35" borderId="12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left" vertical="center" shrinkToFit="1"/>
    </xf>
    <xf numFmtId="0" fontId="9" fillId="34" borderId="12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shrinkToFit="1"/>
    </xf>
    <xf numFmtId="0" fontId="9" fillId="34" borderId="12" xfId="0" applyFont="1" applyFill="1" applyBorder="1" applyAlignment="1">
      <alignment horizontal="center" vertical="center" shrinkToFit="1"/>
    </xf>
    <xf numFmtId="0" fontId="17" fillId="36" borderId="10" xfId="0" applyFont="1" applyFill="1" applyBorder="1" applyAlignment="1">
      <alignment horizontal="left" vertical="center" wrapText="1" shrinkToFit="1"/>
    </xf>
    <xf numFmtId="0" fontId="17" fillId="36" borderId="16" xfId="0" applyFont="1" applyFill="1" applyBorder="1" applyAlignment="1">
      <alignment horizontal="left" vertical="center" shrinkToFit="1"/>
    </xf>
    <xf numFmtId="0" fontId="9" fillId="34" borderId="18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left" vertical="center" shrinkToFit="1"/>
    </xf>
    <xf numFmtId="0" fontId="9" fillId="36" borderId="13" xfId="0" applyFont="1" applyFill="1" applyBorder="1" applyAlignment="1">
      <alignment horizontal="left" vertical="center"/>
    </xf>
    <xf numFmtId="0" fontId="9" fillId="34" borderId="14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178" fontId="19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78" fontId="20" fillId="33" borderId="12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9" fontId="20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 shrinkToFit="1"/>
    </xf>
    <xf numFmtId="49" fontId="20" fillId="36" borderId="13" xfId="0" applyNumberFormat="1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49" fontId="20" fillId="36" borderId="14" xfId="0" applyNumberFormat="1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8" fontId="11" fillId="0" borderId="14" xfId="0" applyNumberFormat="1" applyFont="1" applyBorder="1" applyAlignment="1">
      <alignment horizontal="right" vertical="center"/>
    </xf>
    <xf numFmtId="178" fontId="11" fillId="0" borderId="16" xfId="0" applyNumberFormat="1" applyFont="1" applyBorder="1" applyAlignment="1">
      <alignment horizontal="right" vertical="center"/>
    </xf>
    <xf numFmtId="178" fontId="11" fillId="0" borderId="15" xfId="0" applyNumberFormat="1" applyFont="1" applyBorder="1" applyAlignment="1">
      <alignment horizontal="right" vertical="center"/>
    </xf>
    <xf numFmtId="178" fontId="22" fillId="0" borderId="14" xfId="0" applyNumberFormat="1" applyFont="1" applyBorder="1" applyAlignment="1">
      <alignment horizontal="right" vertical="center"/>
    </xf>
    <xf numFmtId="178" fontId="22" fillId="0" borderId="10" xfId="0" applyNumberFormat="1" applyFont="1" applyBorder="1" applyAlignment="1">
      <alignment vertical="center"/>
    </xf>
    <xf numFmtId="178" fontId="11" fillId="0" borderId="10" xfId="0" applyNumberFormat="1" applyFont="1" applyBorder="1" applyAlignment="1">
      <alignment vertical="center"/>
    </xf>
    <xf numFmtId="178" fontId="22" fillId="0" borderId="14" xfId="0" applyNumberFormat="1" applyFont="1" applyBorder="1" applyAlignment="1">
      <alignment vertical="center"/>
    </xf>
    <xf numFmtId="178" fontId="23" fillId="33" borderId="12" xfId="0" applyNumberFormat="1" applyFont="1" applyFill="1" applyBorder="1" applyAlignment="1">
      <alignment horizontal="right" vertical="center"/>
    </xf>
    <xf numFmtId="178" fontId="23" fillId="33" borderId="12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178" fontId="11" fillId="0" borderId="10" xfId="0" applyNumberFormat="1" applyFont="1" applyBorder="1" applyAlignment="1">
      <alignment horizontal="center" vertical="center"/>
    </xf>
    <xf numFmtId="178" fontId="16" fillId="36" borderId="10" xfId="0" applyNumberFormat="1" applyFont="1" applyFill="1" applyBorder="1" applyAlignment="1">
      <alignment horizontal="right" vertical="center" wrapText="1"/>
    </xf>
    <xf numFmtId="178" fontId="11" fillId="0" borderId="10" xfId="0" applyNumberFormat="1" applyFont="1" applyBorder="1" applyAlignment="1">
      <alignment horizontal="right" vertical="center"/>
    </xf>
    <xf numFmtId="178" fontId="23" fillId="0" borderId="10" xfId="0" applyNumberFormat="1" applyFont="1" applyBorder="1" applyAlignment="1">
      <alignment horizontal="right" vertical="center"/>
    </xf>
    <xf numFmtId="178" fontId="11" fillId="35" borderId="12" xfId="0" applyNumberFormat="1" applyFont="1" applyFill="1" applyBorder="1" applyAlignment="1">
      <alignment horizontal="right" vertical="center"/>
    </xf>
    <xf numFmtId="178" fontId="11" fillId="0" borderId="13" xfId="0" applyNumberFormat="1" applyFont="1" applyBorder="1" applyAlignment="1">
      <alignment horizontal="right" vertical="center"/>
    </xf>
    <xf numFmtId="178" fontId="23" fillId="0" borderId="13" xfId="0" applyNumberFormat="1" applyFont="1" applyBorder="1" applyAlignment="1">
      <alignment horizontal="right" vertical="center"/>
    </xf>
    <xf numFmtId="178" fontId="11" fillId="0" borderId="10" xfId="0" applyNumberFormat="1" applyFont="1" applyBorder="1" applyAlignment="1">
      <alignment vertical="center"/>
    </xf>
    <xf numFmtId="178" fontId="23" fillId="0" borderId="16" xfId="0" applyNumberFormat="1" applyFont="1" applyBorder="1" applyAlignment="1">
      <alignment horizontal="right" vertical="center"/>
    </xf>
    <xf numFmtId="178" fontId="11" fillId="36" borderId="10" xfId="0" applyNumberFormat="1" applyFont="1" applyFill="1" applyBorder="1" applyAlignment="1">
      <alignment horizontal="right" vertical="center"/>
    </xf>
    <xf numFmtId="178" fontId="23" fillId="0" borderId="14" xfId="0" applyNumberFormat="1" applyFont="1" applyBorder="1" applyAlignment="1">
      <alignment horizontal="right" vertical="center"/>
    </xf>
    <xf numFmtId="178" fontId="11" fillId="36" borderId="13" xfId="0" applyNumberFormat="1" applyFont="1" applyFill="1" applyBorder="1" applyAlignment="1">
      <alignment horizontal="right" vertical="center"/>
    </xf>
    <xf numFmtId="178" fontId="11" fillId="0" borderId="14" xfId="0" applyNumberFormat="1" applyFont="1" applyBorder="1" applyAlignment="1">
      <alignment vertical="center"/>
    </xf>
    <xf numFmtId="178" fontId="11" fillId="34" borderId="12" xfId="0" applyNumberFormat="1" applyFont="1" applyFill="1" applyBorder="1" applyAlignment="1">
      <alignment horizontal="right" vertical="center"/>
    </xf>
    <xf numFmtId="178" fontId="11" fillId="36" borderId="15" xfId="0" applyNumberFormat="1" applyFont="1" applyFill="1" applyBorder="1" applyAlignment="1">
      <alignment horizontal="right" vertical="center"/>
    </xf>
    <xf numFmtId="178" fontId="11" fillId="36" borderId="10" xfId="0" applyNumberFormat="1" applyFont="1" applyFill="1" applyBorder="1" applyAlignment="1">
      <alignment horizontal="right" vertical="center" wrapText="1"/>
    </xf>
    <xf numFmtId="178" fontId="11" fillId="36" borderId="14" xfId="0" applyNumberFormat="1" applyFont="1" applyFill="1" applyBorder="1" applyAlignment="1">
      <alignment horizontal="right" vertical="center"/>
    </xf>
    <xf numFmtId="178" fontId="11" fillId="34" borderId="10" xfId="0" applyNumberFormat="1" applyFont="1" applyFill="1" applyBorder="1" applyAlignment="1">
      <alignment horizontal="right" vertical="center"/>
    </xf>
    <xf numFmtId="178" fontId="11" fillId="0" borderId="1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178" fontId="11" fillId="36" borderId="17" xfId="0" applyNumberFormat="1" applyFont="1" applyFill="1" applyBorder="1" applyAlignment="1">
      <alignment horizontal="right" vertical="center"/>
    </xf>
    <xf numFmtId="178" fontId="11" fillId="0" borderId="17" xfId="0" applyNumberFormat="1" applyFont="1" applyBorder="1" applyAlignment="1">
      <alignment horizontal="right" vertical="center"/>
    </xf>
    <xf numFmtId="178" fontId="11" fillId="34" borderId="18" xfId="0" applyNumberFormat="1" applyFont="1" applyFill="1" applyBorder="1" applyAlignment="1">
      <alignment horizontal="right" vertical="center"/>
    </xf>
    <xf numFmtId="178" fontId="16" fillId="36" borderId="14" xfId="0" applyNumberFormat="1" applyFont="1" applyFill="1" applyBorder="1" applyAlignment="1">
      <alignment horizontal="right" vertical="center" wrapText="1"/>
    </xf>
    <xf numFmtId="178" fontId="11" fillId="36" borderId="16" xfId="0" applyNumberFormat="1" applyFont="1" applyFill="1" applyBorder="1" applyAlignment="1">
      <alignment horizontal="right" vertical="center"/>
    </xf>
    <xf numFmtId="178" fontId="23" fillId="0" borderId="15" xfId="0" applyNumberFormat="1" applyFont="1" applyBorder="1" applyAlignment="1">
      <alignment horizontal="right" vertical="center"/>
    </xf>
    <xf numFmtId="178" fontId="11" fillId="34" borderId="14" xfId="0" applyNumberFormat="1" applyFont="1" applyFill="1" applyBorder="1" applyAlignment="1">
      <alignment horizontal="right" vertical="center"/>
    </xf>
    <xf numFmtId="178" fontId="11" fillId="37" borderId="10" xfId="0" applyNumberFormat="1" applyFont="1" applyFill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179" fontId="11" fillId="0" borderId="0" xfId="0" applyNumberFormat="1" applyFont="1" applyAlignment="1">
      <alignment vertical="center"/>
    </xf>
    <xf numFmtId="178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178" fontId="11" fillId="0" borderId="14" xfId="0" applyNumberFormat="1" applyFont="1" applyBorder="1" applyAlignment="1">
      <alignment vertical="center"/>
    </xf>
    <xf numFmtId="178" fontId="22" fillId="0" borderId="10" xfId="0" applyNumberFormat="1" applyFont="1" applyBorder="1" applyAlignment="1">
      <alignment horizontal="right" vertical="center"/>
    </xf>
    <xf numFmtId="49" fontId="20" fillId="36" borderId="10" xfId="0" applyNumberFormat="1" applyFont="1" applyFill="1" applyBorder="1" applyAlignment="1">
      <alignment horizontal="center" vertical="center"/>
    </xf>
    <xf numFmtId="178" fontId="11" fillId="0" borderId="15" xfId="0" applyNumberFormat="1" applyFont="1" applyBorder="1" applyAlignment="1">
      <alignment vertical="center"/>
    </xf>
    <xf numFmtId="178" fontId="11" fillId="34" borderId="28" xfId="0" applyNumberFormat="1" applyFont="1" applyFill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/>
    </xf>
    <xf numFmtId="177" fontId="7" fillId="35" borderId="15" xfId="0" applyNumberFormat="1" applyFont="1" applyFill="1" applyBorder="1" applyAlignment="1">
      <alignment vertical="center"/>
    </xf>
    <xf numFmtId="0" fontId="7" fillId="35" borderId="0" xfId="0" applyFont="1" applyFill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177" fontId="7" fillId="35" borderId="10" xfId="0" applyNumberFormat="1" applyFont="1" applyFill="1" applyBorder="1" applyAlignment="1">
      <alignment vertical="center"/>
    </xf>
    <xf numFmtId="0" fontId="9" fillId="35" borderId="10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177" fontId="7" fillId="35" borderId="14" xfId="0" applyNumberFormat="1" applyFont="1" applyFill="1" applyBorder="1" applyAlignment="1">
      <alignment vertical="center"/>
    </xf>
    <xf numFmtId="0" fontId="4" fillId="35" borderId="14" xfId="0" applyFont="1" applyFill="1" applyBorder="1" applyAlignment="1">
      <alignment horizontal="center" vertical="center"/>
    </xf>
    <xf numFmtId="177" fontId="4" fillId="35" borderId="14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177" fontId="7" fillId="35" borderId="0" xfId="0" applyNumberFormat="1" applyFont="1" applyFill="1" applyAlignment="1">
      <alignment vertical="center"/>
    </xf>
    <xf numFmtId="177" fontId="4" fillId="35" borderId="10" xfId="0" applyNumberFormat="1" applyFont="1" applyFill="1" applyBorder="1" applyAlignment="1">
      <alignment vertical="center"/>
    </xf>
    <xf numFmtId="0" fontId="9" fillId="36" borderId="10" xfId="0" applyFont="1" applyFill="1" applyBorder="1" applyAlignment="1">
      <alignment horizontal="left" vertical="center"/>
    </xf>
    <xf numFmtId="177" fontId="25" fillId="33" borderId="10" xfId="0" applyNumberFormat="1" applyFont="1" applyFill="1" applyBorder="1" applyAlignment="1">
      <alignment vertical="center"/>
    </xf>
    <xf numFmtId="0" fontId="7" fillId="37" borderId="0" xfId="0" applyFont="1" applyFill="1" applyAlignment="1">
      <alignment vertical="center"/>
    </xf>
    <xf numFmtId="0" fontId="17" fillId="36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right" vertical="center"/>
    </xf>
    <xf numFmtId="0" fontId="17" fillId="33" borderId="0" xfId="0" applyFont="1" applyFill="1" applyAlignment="1">
      <alignment horizontal="right" vertical="center"/>
    </xf>
    <xf numFmtId="0" fontId="9" fillId="36" borderId="10" xfId="0" applyFont="1" applyFill="1" applyBorder="1" applyAlignment="1">
      <alignment horizontal="center" vertical="center"/>
    </xf>
    <xf numFmtId="178" fontId="22" fillId="36" borderId="10" xfId="0" applyNumberFormat="1" applyFont="1" applyFill="1" applyBorder="1" applyAlignment="1">
      <alignment vertical="center"/>
    </xf>
    <xf numFmtId="178" fontId="23" fillId="36" borderId="14" xfId="0" applyNumberFormat="1" applyFont="1" applyFill="1" applyBorder="1" applyAlignment="1">
      <alignment horizontal="right" vertical="center"/>
    </xf>
    <xf numFmtId="0" fontId="7" fillId="36" borderId="0" xfId="0" applyFont="1" applyFill="1" applyAlignment="1">
      <alignment vertical="center"/>
    </xf>
    <xf numFmtId="0" fontId="8" fillId="36" borderId="0" xfId="0" applyFont="1" applyFill="1" applyAlignment="1">
      <alignment vertical="center"/>
    </xf>
    <xf numFmtId="178" fontId="10" fillId="0" borderId="14" xfId="0" applyNumberFormat="1" applyFont="1" applyBorder="1" applyAlignment="1">
      <alignment vertical="center"/>
    </xf>
    <xf numFmtId="0" fontId="10" fillId="36" borderId="10" xfId="0" applyFont="1" applyFill="1" applyBorder="1" applyAlignment="1">
      <alignment horizontal="left" vertical="center"/>
    </xf>
    <xf numFmtId="178" fontId="22" fillId="36" borderId="14" xfId="0" applyNumberFormat="1" applyFont="1" applyFill="1" applyBorder="1" applyAlignment="1">
      <alignment horizontal="right" vertical="center"/>
    </xf>
    <xf numFmtId="178" fontId="22" fillId="36" borderId="14" xfId="0" applyNumberFormat="1" applyFont="1" applyFill="1" applyBorder="1" applyAlignment="1">
      <alignment vertical="center"/>
    </xf>
    <xf numFmtId="178" fontId="11" fillId="36" borderId="14" xfId="0" applyNumberFormat="1" applyFont="1" applyFill="1" applyBorder="1" applyAlignment="1">
      <alignment vertical="center"/>
    </xf>
    <xf numFmtId="178" fontId="7" fillId="36" borderId="14" xfId="0" applyNumberFormat="1" applyFont="1" applyFill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35" borderId="15" xfId="0" applyNumberFormat="1" applyFont="1" applyFill="1" applyBorder="1" applyAlignment="1">
      <alignment vertical="center"/>
    </xf>
    <xf numFmtId="177" fontId="9" fillId="35" borderId="10" xfId="0" applyNumberFormat="1" applyFont="1" applyFill="1" applyBorder="1" applyAlignment="1">
      <alignment vertical="center"/>
    </xf>
    <xf numFmtId="177" fontId="9" fillId="33" borderId="10" xfId="0" applyNumberFormat="1" applyFont="1" applyFill="1" applyBorder="1" applyAlignment="1">
      <alignment vertical="center"/>
    </xf>
    <xf numFmtId="0" fontId="26" fillId="35" borderId="1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left" vertical="center"/>
    </xf>
    <xf numFmtId="0" fontId="26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/>
    </xf>
    <xf numFmtId="177" fontId="26" fillId="35" borderId="10" xfId="0" applyNumberFormat="1" applyFont="1" applyFill="1" applyBorder="1" applyAlignment="1">
      <alignment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/>
    </xf>
    <xf numFmtId="178" fontId="11" fillId="36" borderId="10" xfId="0" applyNumberFormat="1" applyFont="1" applyFill="1" applyBorder="1" applyAlignment="1">
      <alignment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 wrapText="1"/>
    </xf>
    <xf numFmtId="0" fontId="7" fillId="35" borderId="14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vertical="center"/>
    </xf>
    <xf numFmtId="177" fontId="26" fillId="35" borderId="10" xfId="0" applyNumberFormat="1" applyFont="1" applyFill="1" applyBorder="1" applyAlignment="1">
      <alignment vertical="center"/>
    </xf>
    <xf numFmtId="177" fontId="7" fillId="35" borderId="14" xfId="0" applyNumberFormat="1" applyFont="1" applyFill="1" applyBorder="1" applyAlignment="1">
      <alignment vertical="center"/>
    </xf>
    <xf numFmtId="177" fontId="9" fillId="35" borderId="10" xfId="0" applyNumberFormat="1" applyFont="1" applyFill="1" applyBorder="1" applyAlignment="1">
      <alignment vertical="center"/>
    </xf>
    <xf numFmtId="0" fontId="7" fillId="35" borderId="0" xfId="0" applyFont="1" applyFill="1" applyAlignment="1">
      <alignment vertical="center"/>
    </xf>
    <xf numFmtId="177" fontId="7" fillId="35" borderId="0" xfId="0" applyNumberFormat="1" applyFont="1" applyFill="1" applyAlignment="1">
      <alignment vertical="center"/>
    </xf>
    <xf numFmtId="0" fontId="9" fillId="35" borderId="14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/>
    </xf>
    <xf numFmtId="177" fontId="7" fillId="35" borderId="10" xfId="0" applyNumberFormat="1" applyFont="1" applyFill="1" applyBorder="1" applyAlignment="1">
      <alignment vertical="center"/>
    </xf>
    <xf numFmtId="0" fontId="11" fillId="36" borderId="10" xfId="0" applyFont="1" applyFill="1" applyBorder="1" applyAlignment="1">
      <alignment horizontal="left" vertical="center"/>
    </xf>
    <xf numFmtId="49" fontId="20" fillId="36" borderId="16" xfId="0" applyNumberFormat="1" applyFont="1" applyFill="1" applyBorder="1" applyAlignment="1">
      <alignment horizontal="center" vertical="center"/>
    </xf>
    <xf numFmtId="0" fontId="20" fillId="36" borderId="16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left" vertical="center" wrapText="1" shrinkToFit="1"/>
    </xf>
    <xf numFmtId="0" fontId="8" fillId="36" borderId="16" xfId="0" applyFont="1" applyFill="1" applyBorder="1" applyAlignment="1">
      <alignment vertical="center"/>
    </xf>
    <xf numFmtId="178" fontId="27" fillId="33" borderId="12" xfId="0" applyNumberFormat="1" applyFont="1" applyFill="1" applyBorder="1" applyAlignment="1">
      <alignment vertical="center"/>
    </xf>
    <xf numFmtId="178" fontId="11" fillId="36" borderId="10" xfId="0" applyNumberFormat="1" applyFont="1" applyFill="1" applyBorder="1" applyAlignment="1">
      <alignment vertical="center"/>
    </xf>
    <xf numFmtId="178" fontId="11" fillId="36" borderId="10" xfId="0" applyNumberFormat="1" applyFont="1" applyFill="1" applyBorder="1" applyAlignment="1">
      <alignment horizontal="right" vertical="center"/>
    </xf>
    <xf numFmtId="178" fontId="22" fillId="36" borderId="10" xfId="0" applyNumberFormat="1" applyFont="1" applyFill="1" applyBorder="1" applyAlignment="1">
      <alignment vertical="center"/>
    </xf>
    <xf numFmtId="178" fontId="26" fillId="36" borderId="10" xfId="0" applyNumberFormat="1" applyFont="1" applyFill="1" applyBorder="1" applyAlignment="1">
      <alignment vertical="center"/>
    </xf>
    <xf numFmtId="178" fontId="9" fillId="36" borderId="10" xfId="0" applyNumberFormat="1" applyFont="1" applyFill="1" applyBorder="1" applyAlignment="1">
      <alignment vertical="center"/>
    </xf>
    <xf numFmtId="178" fontId="9" fillId="36" borderId="15" xfId="0" applyNumberFormat="1" applyFont="1" applyFill="1" applyBorder="1" applyAlignment="1">
      <alignment horizontal="right" vertical="center"/>
    </xf>
    <xf numFmtId="0" fontId="25" fillId="36" borderId="15" xfId="0" applyFont="1" applyFill="1" applyBorder="1" applyAlignment="1">
      <alignment vertical="center"/>
    </xf>
    <xf numFmtId="0" fontId="9" fillId="36" borderId="0" xfId="0" applyFont="1" applyFill="1" applyAlignment="1">
      <alignment vertical="center"/>
    </xf>
    <xf numFmtId="0" fontId="7" fillId="36" borderId="14" xfId="0" applyFont="1" applyFill="1" applyBorder="1" applyAlignment="1">
      <alignment vertical="center"/>
    </xf>
    <xf numFmtId="178" fontId="10" fillId="36" borderId="14" xfId="0" applyNumberFormat="1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vertical="center"/>
    </xf>
    <xf numFmtId="0" fontId="27" fillId="36" borderId="0" xfId="0" applyFont="1" applyFill="1" applyAlignment="1">
      <alignment vertical="center"/>
    </xf>
    <xf numFmtId="177" fontId="7" fillId="36" borderId="10" xfId="0" applyNumberFormat="1" applyFont="1" applyFill="1" applyBorder="1" applyAlignment="1">
      <alignment vertical="center"/>
    </xf>
    <xf numFmtId="177" fontId="9" fillId="36" borderId="10" xfId="0" applyNumberFormat="1" applyFont="1" applyFill="1" applyBorder="1" applyAlignment="1">
      <alignment vertical="center"/>
    </xf>
    <xf numFmtId="177" fontId="4" fillId="36" borderId="10" xfId="0" applyNumberFormat="1" applyFont="1" applyFill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178" fontId="11" fillId="0" borderId="14" xfId="0" applyNumberFormat="1" applyFont="1" applyBorder="1" applyAlignment="1">
      <alignment horizontal="right" vertical="center"/>
    </xf>
    <xf numFmtId="178" fontId="11" fillId="0" borderId="15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78" fontId="22" fillId="0" borderId="14" xfId="0" applyNumberFormat="1" applyFont="1" applyBorder="1" applyAlignment="1">
      <alignment horizontal="right" vertical="center"/>
    </xf>
    <xf numFmtId="178" fontId="22" fillId="0" borderId="15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178" fontId="11" fillId="0" borderId="14" xfId="0" applyNumberFormat="1" applyFont="1" applyBorder="1" applyAlignment="1">
      <alignment horizontal="center" vertical="center"/>
    </xf>
    <xf numFmtId="178" fontId="11" fillId="0" borderId="16" xfId="0" applyNumberFormat="1" applyFont="1" applyBorder="1" applyAlignment="1">
      <alignment horizontal="center" vertical="center"/>
    </xf>
    <xf numFmtId="178" fontId="11" fillId="0" borderId="15" xfId="0" applyNumberFormat="1" applyFont="1" applyBorder="1" applyAlignment="1">
      <alignment horizontal="center" vertical="center"/>
    </xf>
    <xf numFmtId="178" fontId="22" fillId="0" borderId="14" xfId="0" applyNumberFormat="1" applyFont="1" applyBorder="1" applyAlignment="1">
      <alignment horizontal="center" vertical="center"/>
    </xf>
    <xf numFmtId="178" fontId="22" fillId="0" borderId="16" xfId="0" applyNumberFormat="1" applyFont="1" applyBorder="1" applyAlignment="1">
      <alignment horizontal="center" vertical="center"/>
    </xf>
    <xf numFmtId="178" fontId="22" fillId="0" borderId="15" xfId="0" applyNumberFormat="1" applyFont="1" applyBorder="1" applyAlignment="1">
      <alignment horizontal="center" vertical="center"/>
    </xf>
    <xf numFmtId="178" fontId="11" fillId="0" borderId="16" xfId="0" applyNumberFormat="1" applyFont="1" applyBorder="1" applyAlignment="1">
      <alignment horizontal="right" vertical="center"/>
    </xf>
    <xf numFmtId="0" fontId="24" fillId="0" borderId="30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78" fontId="22" fillId="0" borderId="16" xfId="0" applyNumberFormat="1" applyFont="1" applyBorder="1" applyAlignment="1">
      <alignment horizontal="right" vertical="center"/>
    </xf>
    <xf numFmtId="0" fontId="5" fillId="36" borderId="33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right"/>
    </xf>
    <xf numFmtId="0" fontId="3" fillId="36" borderId="37" xfId="0" applyFont="1" applyFill="1" applyBorder="1" applyAlignment="1">
      <alignment horizontal="right"/>
    </xf>
    <xf numFmtId="0" fontId="3" fillId="36" borderId="38" xfId="0" applyFont="1" applyFill="1" applyBorder="1" applyAlignment="1">
      <alignment horizontal="right"/>
    </xf>
    <xf numFmtId="0" fontId="7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left" vertical="center"/>
    </xf>
    <xf numFmtId="177" fontId="7" fillId="38" borderId="10" xfId="0" applyNumberFormat="1" applyFont="1" applyFill="1" applyBorder="1" applyAlignment="1">
      <alignment vertical="center"/>
    </xf>
    <xf numFmtId="0" fontId="7" fillId="38" borderId="0" xfId="0" applyFont="1" applyFill="1" applyAlignment="1">
      <alignment vertical="center"/>
    </xf>
    <xf numFmtId="0" fontId="7" fillId="38" borderId="14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7" fillId="38" borderId="14" xfId="0" applyFont="1" applyFill="1" applyBorder="1" applyAlignment="1">
      <alignment horizontal="left" vertical="center"/>
    </xf>
    <xf numFmtId="177" fontId="7" fillId="38" borderId="14" xfId="0" applyNumberFormat="1" applyFont="1" applyFill="1" applyBorder="1" applyAlignment="1">
      <alignment vertical="center"/>
    </xf>
    <xf numFmtId="177" fontId="4" fillId="38" borderId="14" xfId="0" applyNumberFormat="1" applyFont="1" applyFill="1" applyBorder="1" applyAlignment="1">
      <alignment vertical="center"/>
    </xf>
    <xf numFmtId="0" fontId="4" fillId="38" borderId="14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left" vertical="center"/>
    </xf>
    <xf numFmtId="177" fontId="7" fillId="38" borderId="0" xfId="0" applyNumberFormat="1" applyFont="1" applyFill="1" applyAlignment="1">
      <alignment vertical="center"/>
    </xf>
    <xf numFmtId="0" fontId="26" fillId="38" borderId="14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left" vertical="center"/>
    </xf>
    <xf numFmtId="177" fontId="9" fillId="38" borderId="10" xfId="0" applyNumberFormat="1" applyFont="1" applyFill="1" applyBorder="1" applyAlignment="1">
      <alignment vertical="center"/>
    </xf>
    <xf numFmtId="0" fontId="26" fillId="38" borderId="10" xfId="0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vertical="center"/>
    </xf>
    <xf numFmtId="0" fontId="17" fillId="38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177" fontId="23" fillId="33" borderId="10" xfId="0" applyNumberFormat="1" applyFont="1" applyFill="1" applyBorder="1" applyAlignment="1">
      <alignment vertical="center"/>
    </xf>
    <xf numFmtId="0" fontId="17" fillId="39" borderId="0" xfId="0" applyFont="1" applyFill="1" applyAlignment="1">
      <alignment vertical="center"/>
    </xf>
    <xf numFmtId="0" fontId="26" fillId="38" borderId="14" xfId="0" applyFont="1" applyFill="1" applyBorder="1" applyAlignment="1">
      <alignment horizontal="center" vertical="center"/>
    </xf>
    <xf numFmtId="177" fontId="7" fillId="40" borderId="10" xfId="0" applyNumberFormat="1" applyFont="1" applyFill="1" applyBorder="1" applyAlignment="1">
      <alignment vertical="center"/>
    </xf>
    <xf numFmtId="177" fontId="4" fillId="40" borderId="14" xfId="0" applyNumberFormat="1" applyFont="1" applyFill="1" applyBorder="1" applyAlignment="1">
      <alignment vertical="center"/>
    </xf>
    <xf numFmtId="177" fontId="7" fillId="40" borderId="14" xfId="0" applyNumberFormat="1" applyFont="1" applyFill="1" applyBorder="1" applyAlignment="1">
      <alignment vertical="center"/>
    </xf>
    <xf numFmtId="177" fontId="26" fillId="40" borderId="14" xfId="0" applyNumberFormat="1" applyFont="1" applyFill="1" applyBorder="1" applyAlignment="1">
      <alignment vertical="center"/>
    </xf>
    <xf numFmtId="177" fontId="26" fillId="40" borderId="10" xfId="0" applyNumberFormat="1" applyFont="1" applyFill="1" applyBorder="1" applyAlignment="1">
      <alignment vertical="center"/>
    </xf>
    <xf numFmtId="177" fontId="9" fillId="40" borderId="39" xfId="0" applyNumberFormat="1" applyFont="1" applyFill="1" applyBorder="1" applyAlignment="1">
      <alignment vertical="center"/>
    </xf>
    <xf numFmtId="0" fontId="17" fillId="41" borderId="0" xfId="0" applyFont="1" applyFill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17" fillId="39" borderId="10" xfId="0" applyFont="1" applyFill="1" applyBorder="1" applyAlignment="1">
      <alignment vertical="center"/>
    </xf>
    <xf numFmtId="0" fontId="17" fillId="39" borderId="10" xfId="0" applyFont="1" applyFill="1" applyBorder="1" applyAlignment="1">
      <alignment horizontal="right" vertical="center"/>
    </xf>
    <xf numFmtId="0" fontId="17" fillId="33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vertical="center"/>
    </xf>
    <xf numFmtId="0" fontId="17" fillId="38" borderId="10" xfId="0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7" fillId="0" borderId="10" xfId="0" applyFont="1" applyBorder="1" applyAlignment="1">
      <alignment horizontal="right" vertical="center"/>
    </xf>
    <xf numFmtId="0" fontId="68" fillId="0" borderId="10" xfId="0" applyFont="1" applyBorder="1" applyAlignment="1">
      <alignment vertical="center"/>
    </xf>
    <xf numFmtId="0" fontId="17" fillId="41" borderId="10" xfId="0" applyFont="1" applyFill="1" applyBorder="1" applyAlignment="1">
      <alignment vertical="center"/>
    </xf>
    <xf numFmtId="0" fontId="17" fillId="41" borderId="10" xfId="0" applyFont="1" applyFill="1" applyBorder="1" applyAlignment="1">
      <alignment horizontal="right" vertical="center"/>
    </xf>
    <xf numFmtId="0" fontId="65" fillId="41" borderId="10" xfId="0" applyFont="1" applyFill="1" applyBorder="1" applyAlignment="1">
      <alignment horizontal="right" vertical="center"/>
    </xf>
    <xf numFmtId="0" fontId="65" fillId="41" borderId="10" xfId="0" applyFont="1" applyFill="1" applyBorder="1" applyAlignment="1">
      <alignment vertical="center"/>
    </xf>
    <xf numFmtId="0" fontId="17" fillId="42" borderId="0" xfId="0" applyFont="1" applyFill="1" applyAlignment="1">
      <alignment vertical="center"/>
    </xf>
    <xf numFmtId="0" fontId="17" fillId="42" borderId="0" xfId="0" applyFont="1" applyFill="1" applyAlignment="1">
      <alignment horizontal="right" vertical="center"/>
    </xf>
    <xf numFmtId="0" fontId="69" fillId="39" borderId="0" xfId="0" applyFont="1" applyFill="1" applyAlignment="1">
      <alignment vertical="center"/>
    </xf>
    <xf numFmtId="178" fontId="11" fillId="39" borderId="10" xfId="0" applyNumberFormat="1" applyFont="1" applyFill="1" applyBorder="1" applyAlignment="1">
      <alignment horizontal="right" vertical="center"/>
    </xf>
    <xf numFmtId="178" fontId="11" fillId="39" borderId="15" xfId="0" applyNumberFormat="1" applyFont="1" applyFill="1" applyBorder="1" applyAlignment="1">
      <alignment horizontal="right" vertical="center"/>
    </xf>
    <xf numFmtId="178" fontId="11" fillId="39" borderId="14" xfId="0" applyNumberFormat="1" applyFont="1" applyFill="1" applyBorder="1" applyAlignment="1">
      <alignment horizontal="right" vertical="center"/>
    </xf>
    <xf numFmtId="178" fontId="22" fillId="39" borderId="10" xfId="0" applyNumberFormat="1" applyFont="1" applyFill="1" applyBorder="1" applyAlignment="1">
      <alignment vertical="center"/>
    </xf>
    <xf numFmtId="178" fontId="11" fillId="39" borderId="16" xfId="0" applyNumberFormat="1" applyFont="1" applyFill="1" applyBorder="1" applyAlignment="1">
      <alignment horizontal="right" vertical="center"/>
    </xf>
    <xf numFmtId="178" fontId="11" fillId="39" borderId="10" xfId="0" applyNumberFormat="1" applyFont="1" applyFill="1" applyBorder="1" applyAlignment="1">
      <alignment vertical="center"/>
    </xf>
    <xf numFmtId="178" fontId="11" fillId="39" borderId="14" xfId="0" applyNumberFormat="1" applyFont="1" applyFill="1" applyBorder="1" applyAlignment="1">
      <alignment vertical="center"/>
    </xf>
    <xf numFmtId="178" fontId="26" fillId="39" borderId="10" xfId="0" applyNumberFormat="1" applyFont="1" applyFill="1" applyBorder="1" applyAlignment="1">
      <alignment vertical="center"/>
    </xf>
    <xf numFmtId="178" fontId="20" fillId="39" borderId="10" xfId="0" applyNumberFormat="1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view="pageBreakPreview" zoomScale="85" zoomScaleSheetLayoutView="85" zoomScalePageLayoutView="0" workbookViewId="0" topLeftCell="A97">
      <selection activeCell="D32" sqref="D32"/>
    </sheetView>
  </sheetViews>
  <sheetFormatPr defaultColWidth="9.00390625" defaultRowHeight="16.5"/>
  <cols>
    <col min="1" max="1" width="9.50390625" style="6" bestFit="1" customWidth="1"/>
    <col min="2" max="2" width="10.50390625" style="6" bestFit="1" customWidth="1"/>
    <col min="3" max="3" width="52.875" style="3" customWidth="1"/>
    <col min="4" max="4" width="13.375" style="3" bestFit="1" customWidth="1"/>
    <col min="5" max="5" width="10.875" style="3" bestFit="1" customWidth="1"/>
    <col min="6" max="6" width="12.50390625" style="3" customWidth="1"/>
    <col min="7" max="7" width="9.00390625" style="3" customWidth="1"/>
    <col min="8" max="8" width="12.50390625" style="3" bestFit="1" customWidth="1"/>
    <col min="9" max="9" width="9.00390625" style="3" customWidth="1"/>
    <col min="10" max="10" width="10.50390625" style="3" bestFit="1" customWidth="1"/>
    <col min="11" max="16384" width="9.00390625" style="3" customWidth="1"/>
  </cols>
  <sheetData>
    <row r="1" spans="1:6" ht="27.75" customHeight="1">
      <c r="A1" s="298" t="s">
        <v>510</v>
      </c>
      <c r="B1" s="299"/>
      <c r="C1" s="299"/>
      <c r="D1" s="299"/>
      <c r="E1" s="299"/>
      <c r="F1" s="300"/>
    </row>
    <row r="2" spans="1:6" s="6" customFormat="1" ht="26.25" customHeight="1">
      <c r="A2" s="2" t="s">
        <v>238</v>
      </c>
      <c r="B2" s="2" t="s">
        <v>134</v>
      </c>
      <c r="C2" s="2" t="s">
        <v>132</v>
      </c>
      <c r="D2" s="2" t="s">
        <v>81</v>
      </c>
      <c r="E2" s="2" t="s">
        <v>144</v>
      </c>
      <c r="F2" s="2" t="s">
        <v>55</v>
      </c>
    </row>
    <row r="3" spans="1:6" ht="26.25" customHeight="1">
      <c r="A3" s="205"/>
      <c r="B3" s="213" t="s">
        <v>235</v>
      </c>
      <c r="C3" s="205" t="s">
        <v>133</v>
      </c>
      <c r="D3" s="206">
        <v>678097</v>
      </c>
      <c r="E3" s="206"/>
      <c r="F3" s="206">
        <v>678097</v>
      </c>
    </row>
    <row r="4" spans="1:7" ht="26.25" customHeight="1">
      <c r="A4" s="205" t="s">
        <v>65</v>
      </c>
      <c r="B4" s="213" t="s">
        <v>237</v>
      </c>
      <c r="C4" s="202" t="s">
        <v>236</v>
      </c>
      <c r="D4" s="352">
        <v>91000</v>
      </c>
      <c r="E4" s="206"/>
      <c r="F4" s="206">
        <f aca="true" t="shared" si="0" ref="F4:F101">F3+D4-E4</f>
        <v>769097</v>
      </c>
      <c r="G4" s="3" t="s">
        <v>456</v>
      </c>
    </row>
    <row r="5" spans="1:6" s="333" customFormat="1" ht="26.25" customHeight="1">
      <c r="A5" s="329" t="s">
        <v>122</v>
      </c>
      <c r="B5" s="330" t="s">
        <v>239</v>
      </c>
      <c r="C5" s="333" t="s">
        <v>240</v>
      </c>
      <c r="D5" s="352">
        <v>21070</v>
      </c>
      <c r="E5" s="332"/>
      <c r="F5" s="332">
        <f t="shared" si="0"/>
        <v>790167</v>
      </c>
    </row>
    <row r="6" spans="1:6" s="333" customFormat="1" ht="26.25" customHeight="1">
      <c r="A6" s="329" t="s">
        <v>123</v>
      </c>
      <c r="B6" s="330" t="s">
        <v>241</v>
      </c>
      <c r="C6" s="331" t="s">
        <v>242</v>
      </c>
      <c r="D6" s="352">
        <v>100000</v>
      </c>
      <c r="E6" s="332"/>
      <c r="F6" s="332">
        <f t="shared" si="0"/>
        <v>890167</v>
      </c>
    </row>
    <row r="7" spans="1:6" ht="26.25" customHeight="1">
      <c r="A7" s="205" t="s">
        <v>29</v>
      </c>
      <c r="B7" s="213" t="s">
        <v>261</v>
      </c>
      <c r="C7" s="208" t="s">
        <v>256</v>
      </c>
      <c r="D7" s="352">
        <v>1117</v>
      </c>
      <c r="E7" s="206"/>
      <c r="F7" s="206">
        <f t="shared" si="0"/>
        <v>891284</v>
      </c>
    </row>
    <row r="8" spans="1:6" s="333" customFormat="1" ht="26.25" customHeight="1">
      <c r="A8" s="329" t="s">
        <v>30</v>
      </c>
      <c r="B8" s="330" t="s">
        <v>262</v>
      </c>
      <c r="C8" s="331" t="s">
        <v>297</v>
      </c>
      <c r="D8" s="352">
        <v>6500</v>
      </c>
      <c r="E8" s="332"/>
      <c r="F8" s="332">
        <f t="shared" si="0"/>
        <v>897784</v>
      </c>
    </row>
    <row r="9" spans="1:6" ht="32.25">
      <c r="A9" s="205" t="s">
        <v>31</v>
      </c>
      <c r="B9" s="217" t="s">
        <v>304</v>
      </c>
      <c r="C9" s="204" t="s">
        <v>279</v>
      </c>
      <c r="D9" s="352">
        <v>21800</v>
      </c>
      <c r="E9" s="206"/>
      <c r="F9" s="206">
        <f t="shared" si="0"/>
        <v>919584</v>
      </c>
    </row>
    <row r="10" spans="1:10" ht="26.25" customHeight="1">
      <c r="A10" s="205" t="s">
        <v>32</v>
      </c>
      <c r="B10" s="213" t="s">
        <v>282</v>
      </c>
      <c r="C10" s="208" t="s">
        <v>298</v>
      </c>
      <c r="D10" s="206">
        <v>5000</v>
      </c>
      <c r="E10" s="206"/>
      <c r="F10" s="206">
        <f t="shared" si="0"/>
        <v>924584</v>
      </c>
      <c r="H10" s="4">
        <f>SUM(D4:D33)</f>
        <v>562383</v>
      </c>
      <c r="J10" s="4"/>
    </row>
    <row r="11" spans="1:6" ht="26.25" customHeight="1">
      <c r="A11" s="209" t="s">
        <v>33</v>
      </c>
      <c r="B11" s="211" t="s">
        <v>283</v>
      </c>
      <c r="C11" s="208" t="s">
        <v>299</v>
      </c>
      <c r="D11" s="210">
        <v>2000</v>
      </c>
      <c r="E11" s="210"/>
      <c r="F11" s="206">
        <f t="shared" si="0"/>
        <v>926584</v>
      </c>
    </row>
    <row r="12" spans="1:6" s="333" customFormat="1" ht="26.25" customHeight="1">
      <c r="A12" s="334" t="s">
        <v>121</v>
      </c>
      <c r="B12" s="335" t="s">
        <v>284</v>
      </c>
      <c r="C12" s="336" t="s">
        <v>300</v>
      </c>
      <c r="D12" s="354">
        <v>4800</v>
      </c>
      <c r="E12" s="338"/>
      <c r="F12" s="332">
        <f t="shared" si="0"/>
        <v>931384</v>
      </c>
    </row>
    <row r="13" spans="1:6" ht="26.25" customHeight="1">
      <c r="A13" s="209" t="s">
        <v>61</v>
      </c>
      <c r="B13" s="211" t="s">
        <v>285</v>
      </c>
      <c r="C13" s="208" t="s">
        <v>289</v>
      </c>
      <c r="D13" s="353">
        <v>150</v>
      </c>
      <c r="E13" s="212"/>
      <c r="F13" s="206">
        <f t="shared" si="0"/>
        <v>931534</v>
      </c>
    </row>
    <row r="14" spans="1:6" ht="26.25" customHeight="1">
      <c r="A14" s="209" t="s">
        <v>110</v>
      </c>
      <c r="B14" s="211" t="s">
        <v>285</v>
      </c>
      <c r="C14" s="208" t="s">
        <v>301</v>
      </c>
      <c r="D14" s="267">
        <v>5000</v>
      </c>
      <c r="E14" s="212"/>
      <c r="F14" s="206">
        <f t="shared" si="0"/>
        <v>936534</v>
      </c>
    </row>
    <row r="15" spans="1:6" ht="26.25" customHeight="1">
      <c r="A15" s="209" t="s">
        <v>111</v>
      </c>
      <c r="B15" s="211" t="s">
        <v>285</v>
      </c>
      <c r="C15" s="208" t="s">
        <v>292</v>
      </c>
      <c r="D15" s="267">
        <v>5000</v>
      </c>
      <c r="E15" s="212"/>
      <c r="F15" s="206">
        <f t="shared" si="0"/>
        <v>941534</v>
      </c>
    </row>
    <row r="16" spans="1:8" ht="26.25" customHeight="1">
      <c r="A16" s="209" t="s">
        <v>115</v>
      </c>
      <c r="B16" s="211" t="s">
        <v>286</v>
      </c>
      <c r="C16" s="208" t="s">
        <v>294</v>
      </c>
      <c r="D16" s="353">
        <v>150</v>
      </c>
      <c r="E16" s="210"/>
      <c r="F16" s="206">
        <f t="shared" si="0"/>
        <v>941684</v>
      </c>
      <c r="H16" s="4"/>
    </row>
    <row r="17" spans="1:8" s="333" customFormat="1" ht="26.25" customHeight="1">
      <c r="A17" s="334" t="s">
        <v>116</v>
      </c>
      <c r="B17" s="339" t="s">
        <v>286</v>
      </c>
      <c r="C17" s="340" t="s">
        <v>295</v>
      </c>
      <c r="D17" s="353">
        <v>30000</v>
      </c>
      <c r="E17" s="337"/>
      <c r="F17" s="332">
        <f t="shared" si="0"/>
        <v>971684</v>
      </c>
      <c r="H17" s="341"/>
    </row>
    <row r="18" spans="1:8" ht="26.25" customHeight="1">
      <c r="A18" s="209" t="s">
        <v>117</v>
      </c>
      <c r="B18" s="216" t="s">
        <v>306</v>
      </c>
      <c r="C18" s="208" t="s">
        <v>307</v>
      </c>
      <c r="D18" s="353">
        <v>150</v>
      </c>
      <c r="E18" s="210"/>
      <c r="F18" s="206">
        <f t="shared" si="0"/>
        <v>971834</v>
      </c>
      <c r="H18" s="4"/>
    </row>
    <row r="19" spans="1:8" ht="26.25" customHeight="1">
      <c r="A19" s="209" t="s">
        <v>118</v>
      </c>
      <c r="B19" s="216" t="s">
        <v>306</v>
      </c>
      <c r="C19" s="208" t="s">
        <v>311</v>
      </c>
      <c r="D19" s="267">
        <v>3000</v>
      </c>
      <c r="E19" s="210"/>
      <c r="F19" s="206">
        <f t="shared" si="0"/>
        <v>974834</v>
      </c>
      <c r="H19" s="4"/>
    </row>
    <row r="20" spans="1:8" s="333" customFormat="1" ht="26.25" customHeight="1">
      <c r="A20" s="334" t="s">
        <v>119</v>
      </c>
      <c r="B20" s="339" t="s">
        <v>323</v>
      </c>
      <c r="C20" s="336" t="s">
        <v>343</v>
      </c>
      <c r="D20" s="353">
        <v>2000</v>
      </c>
      <c r="E20" s="337"/>
      <c r="F20" s="332">
        <f t="shared" si="0"/>
        <v>976834</v>
      </c>
      <c r="H20" s="341"/>
    </row>
    <row r="21" spans="1:8" s="333" customFormat="1" ht="26.25" customHeight="1">
      <c r="A21" s="334" t="s">
        <v>125</v>
      </c>
      <c r="B21" s="339" t="s">
        <v>327</v>
      </c>
      <c r="C21" s="336" t="s">
        <v>328</v>
      </c>
      <c r="D21" s="353">
        <v>1437</v>
      </c>
      <c r="E21" s="337"/>
      <c r="F21" s="332">
        <f t="shared" si="0"/>
        <v>978271</v>
      </c>
      <c r="H21" s="341"/>
    </row>
    <row r="22" spans="1:8" s="333" customFormat="1" ht="26.25" customHeight="1">
      <c r="A22" s="334" t="s">
        <v>126</v>
      </c>
      <c r="B22" s="339" t="s">
        <v>334</v>
      </c>
      <c r="C22" s="336" t="s">
        <v>335</v>
      </c>
      <c r="D22" s="353">
        <v>21000</v>
      </c>
      <c r="E22" s="337"/>
      <c r="F22" s="332">
        <f t="shared" si="0"/>
        <v>999271</v>
      </c>
      <c r="H22" s="341"/>
    </row>
    <row r="23" spans="1:8" s="204" customFormat="1" ht="26.25" customHeight="1">
      <c r="A23" s="209" t="s">
        <v>127</v>
      </c>
      <c r="B23" s="250" t="s">
        <v>417</v>
      </c>
      <c r="C23" s="207" t="s">
        <v>445</v>
      </c>
      <c r="D23" s="355">
        <v>100000</v>
      </c>
      <c r="E23" s="210"/>
      <c r="F23" s="248">
        <f t="shared" si="0"/>
        <v>1099271</v>
      </c>
      <c r="H23" s="222"/>
    </row>
    <row r="24" spans="1:8" s="204" customFormat="1" ht="26.25" customHeight="1">
      <c r="A24" s="209" t="s">
        <v>128</v>
      </c>
      <c r="B24" s="250" t="s">
        <v>418</v>
      </c>
      <c r="C24" s="251" t="s">
        <v>446</v>
      </c>
      <c r="D24" s="267">
        <v>1000</v>
      </c>
      <c r="E24" s="210"/>
      <c r="F24" s="248">
        <f t="shared" si="0"/>
        <v>1100271</v>
      </c>
      <c r="H24" s="222"/>
    </row>
    <row r="25" spans="1:8" s="333" customFormat="1" ht="26.25" customHeight="1">
      <c r="A25" s="334" t="s">
        <v>129</v>
      </c>
      <c r="B25" s="342" t="s">
        <v>418</v>
      </c>
      <c r="C25" s="343" t="s">
        <v>448</v>
      </c>
      <c r="D25" s="355">
        <v>1509</v>
      </c>
      <c r="E25" s="337"/>
      <c r="F25" s="344">
        <f t="shared" si="0"/>
        <v>1101780</v>
      </c>
      <c r="H25" s="341"/>
    </row>
    <row r="26" spans="1:8" s="204" customFormat="1" ht="26.25" customHeight="1">
      <c r="A26" s="209" t="s">
        <v>130</v>
      </c>
      <c r="B26" s="250" t="s">
        <v>419</v>
      </c>
      <c r="C26" s="251" t="s">
        <v>449</v>
      </c>
      <c r="D26" s="355">
        <v>79900</v>
      </c>
      <c r="E26" s="210"/>
      <c r="F26" s="248">
        <f t="shared" si="0"/>
        <v>1181680</v>
      </c>
      <c r="H26" s="222"/>
    </row>
    <row r="27" spans="1:8" s="204" customFormat="1" ht="26.25" customHeight="1">
      <c r="A27" s="209" t="s">
        <v>131</v>
      </c>
      <c r="B27" s="252" t="s">
        <v>420</v>
      </c>
      <c r="C27" s="253" t="s">
        <v>451</v>
      </c>
      <c r="D27" s="254">
        <v>2000</v>
      </c>
      <c r="E27" s="210"/>
      <c r="F27" s="248">
        <f t="shared" si="0"/>
        <v>1183680</v>
      </c>
      <c r="H27" s="222"/>
    </row>
    <row r="28" spans="1:8" s="333" customFormat="1" ht="26.25" customHeight="1">
      <c r="A28" s="334" t="s">
        <v>146</v>
      </c>
      <c r="B28" s="345" t="s">
        <v>420</v>
      </c>
      <c r="C28" s="346" t="s">
        <v>453</v>
      </c>
      <c r="D28" s="356">
        <v>10000</v>
      </c>
      <c r="E28" s="337"/>
      <c r="F28" s="344">
        <f t="shared" si="0"/>
        <v>1193680</v>
      </c>
      <c r="H28" s="341"/>
    </row>
    <row r="29" spans="1:8" s="333" customFormat="1" ht="26.25" customHeight="1">
      <c r="A29" s="334" t="s">
        <v>147</v>
      </c>
      <c r="B29" s="345" t="s">
        <v>420</v>
      </c>
      <c r="C29" s="346" t="s">
        <v>454</v>
      </c>
      <c r="D29" s="356">
        <v>20000</v>
      </c>
      <c r="E29" s="337"/>
      <c r="F29" s="344">
        <f t="shared" si="0"/>
        <v>1213680</v>
      </c>
      <c r="H29" s="341"/>
    </row>
    <row r="30" spans="1:8" s="333" customFormat="1" ht="26.25" customHeight="1">
      <c r="A30" s="334" t="s">
        <v>148</v>
      </c>
      <c r="B30" s="351" t="s">
        <v>459</v>
      </c>
      <c r="C30" s="346" t="s">
        <v>460</v>
      </c>
      <c r="D30" s="356">
        <v>14000</v>
      </c>
      <c r="E30" s="337"/>
      <c r="F30" s="344">
        <f t="shared" si="0"/>
        <v>1227680</v>
      </c>
      <c r="H30" s="341"/>
    </row>
    <row r="31" spans="1:8" s="269" customFormat="1" ht="26.25" customHeight="1">
      <c r="A31" s="263" t="s">
        <v>149</v>
      </c>
      <c r="B31" s="264" t="s">
        <v>461</v>
      </c>
      <c r="C31" s="265" t="s">
        <v>462</v>
      </c>
      <c r="D31" s="356">
        <v>7300</v>
      </c>
      <c r="E31" s="267"/>
      <c r="F31" s="268">
        <f t="shared" si="0"/>
        <v>1234980</v>
      </c>
      <c r="H31" s="270"/>
    </row>
    <row r="32" spans="1:8" s="269" customFormat="1" ht="26.25" customHeight="1">
      <c r="A32" s="263" t="s">
        <v>150</v>
      </c>
      <c r="B32" s="264" t="s">
        <v>478</v>
      </c>
      <c r="C32" s="271" t="s">
        <v>482</v>
      </c>
      <c r="D32" s="266">
        <v>5000</v>
      </c>
      <c r="E32" s="267"/>
      <c r="F32" s="268">
        <f>F31+D32-E32</f>
        <v>1239980</v>
      </c>
      <c r="H32" s="270"/>
    </row>
    <row r="33" spans="1:6" ht="26.25" customHeight="1" thickBot="1">
      <c r="A33" s="96" t="s">
        <v>494</v>
      </c>
      <c r="B33" s="272" t="s">
        <v>497</v>
      </c>
      <c r="C33" s="97" t="str">
        <f>$C$21</f>
        <v>楊綠霏小姐指定捐款-凱旋寶寶深耕閱讀禮品</v>
      </c>
      <c r="D33" s="357">
        <v>500</v>
      </c>
      <c r="E33" s="5"/>
      <c r="F33" s="245">
        <f>F32+D33-E33</f>
        <v>1240480</v>
      </c>
    </row>
    <row r="34" spans="1:6" ht="26.25" customHeight="1" thickTop="1">
      <c r="A34" s="99"/>
      <c r="B34" s="99"/>
      <c r="C34" s="28"/>
      <c r="D34" s="100"/>
      <c r="E34" s="100"/>
      <c r="F34" s="246"/>
    </row>
    <row r="35" spans="1:6" s="204" customFormat="1" ht="25.5" customHeight="1">
      <c r="A35" s="201" t="s">
        <v>124</v>
      </c>
      <c r="B35" s="258" t="s">
        <v>244</v>
      </c>
      <c r="C35" s="202" t="s">
        <v>243</v>
      </c>
      <c r="D35" s="203"/>
      <c r="E35" s="203">
        <v>2950</v>
      </c>
      <c r="F35" s="247">
        <f>F33+D35-E35</f>
        <v>1237530</v>
      </c>
    </row>
    <row r="36" spans="1:6" s="204" customFormat="1" ht="26.25" customHeight="1">
      <c r="A36" s="205" t="s">
        <v>34</v>
      </c>
      <c r="B36" s="259" t="str">
        <f>$B$35</f>
        <v>101.12.17</v>
      </c>
      <c r="C36" s="202" t="s">
        <v>245</v>
      </c>
      <c r="D36" s="206"/>
      <c r="E36" s="206">
        <v>1300</v>
      </c>
      <c r="F36" s="248">
        <f t="shared" si="0"/>
        <v>1236230</v>
      </c>
    </row>
    <row r="37" spans="1:6" s="204" customFormat="1" ht="26.25" customHeight="1">
      <c r="A37" s="205" t="s">
        <v>35</v>
      </c>
      <c r="B37" s="259" t="str">
        <f>$B$35</f>
        <v>101.12.17</v>
      </c>
      <c r="C37" s="202" t="s">
        <v>246</v>
      </c>
      <c r="D37" s="206"/>
      <c r="E37" s="206">
        <v>1700</v>
      </c>
      <c r="F37" s="248">
        <f t="shared" si="0"/>
        <v>1234530</v>
      </c>
    </row>
    <row r="38" spans="1:6" s="204" customFormat="1" ht="26.25" customHeight="1">
      <c r="A38" s="205" t="s">
        <v>36</v>
      </c>
      <c r="B38" s="259" t="str">
        <f>$B$35</f>
        <v>101.12.17</v>
      </c>
      <c r="C38" s="204" t="s">
        <v>249</v>
      </c>
      <c r="D38" s="206"/>
      <c r="E38" s="206">
        <v>1650</v>
      </c>
      <c r="F38" s="248">
        <f t="shared" si="0"/>
        <v>1232880</v>
      </c>
    </row>
    <row r="39" spans="1:6" s="204" customFormat="1" ht="26.25" customHeight="1">
      <c r="A39" s="205" t="s">
        <v>37</v>
      </c>
      <c r="B39" s="259" t="str">
        <f>$B$35</f>
        <v>101.12.17</v>
      </c>
      <c r="C39" s="202" t="s">
        <v>247</v>
      </c>
      <c r="D39" s="206"/>
      <c r="E39" s="206">
        <v>6300</v>
      </c>
      <c r="F39" s="248">
        <f t="shared" si="0"/>
        <v>1226580</v>
      </c>
    </row>
    <row r="40" spans="1:6" s="204" customFormat="1" ht="26.25" customHeight="1">
      <c r="A40" s="205" t="s">
        <v>38</v>
      </c>
      <c r="B40" s="259" t="str">
        <f>$B$35</f>
        <v>101.12.17</v>
      </c>
      <c r="C40" s="202" t="s">
        <v>248</v>
      </c>
      <c r="D40" s="206"/>
      <c r="E40" s="206">
        <v>6400</v>
      </c>
      <c r="F40" s="248">
        <f t="shared" si="0"/>
        <v>1220180</v>
      </c>
    </row>
    <row r="41" spans="1:6" s="204" customFormat="1" ht="26.25" customHeight="1">
      <c r="A41" s="205" t="s">
        <v>39</v>
      </c>
      <c r="B41" s="259" t="str">
        <f>$B$40</f>
        <v>101.12.17</v>
      </c>
      <c r="C41" s="202" t="s">
        <v>250</v>
      </c>
      <c r="D41" s="206"/>
      <c r="E41" s="206">
        <v>12000</v>
      </c>
      <c r="F41" s="248">
        <f t="shared" si="0"/>
        <v>1208180</v>
      </c>
    </row>
    <row r="42" spans="1:6" s="204" customFormat="1" ht="26.25" customHeight="1">
      <c r="A42" s="205" t="s">
        <v>40</v>
      </c>
      <c r="B42" s="259" t="str">
        <f>$B$40</f>
        <v>101.12.17</v>
      </c>
      <c r="C42" s="207" t="s">
        <v>251</v>
      </c>
      <c r="D42" s="206"/>
      <c r="E42" s="206">
        <v>3230</v>
      </c>
      <c r="F42" s="248">
        <f t="shared" si="0"/>
        <v>1204950</v>
      </c>
    </row>
    <row r="43" spans="1:6" s="204" customFormat="1" ht="26.25" customHeight="1">
      <c r="A43" s="205" t="s">
        <v>41</v>
      </c>
      <c r="B43" s="259" t="s">
        <v>253</v>
      </c>
      <c r="C43" s="202" t="s">
        <v>252</v>
      </c>
      <c r="D43" s="206"/>
      <c r="E43" s="206">
        <v>50</v>
      </c>
      <c r="F43" s="248">
        <f t="shared" si="0"/>
        <v>1204900</v>
      </c>
    </row>
    <row r="44" spans="1:6" s="204" customFormat="1" ht="26.25" customHeight="1">
      <c r="A44" s="205" t="s">
        <v>42</v>
      </c>
      <c r="B44" s="259" t="s">
        <v>253</v>
      </c>
      <c r="C44" s="202" t="s">
        <v>254</v>
      </c>
      <c r="D44" s="206"/>
      <c r="E44" s="206">
        <v>56</v>
      </c>
      <c r="F44" s="248">
        <f t="shared" si="0"/>
        <v>1204844</v>
      </c>
    </row>
    <row r="45" spans="1:6" s="204" customFormat="1" ht="26.25" customHeight="1">
      <c r="A45" s="205" t="s">
        <v>43</v>
      </c>
      <c r="B45" s="259" t="s">
        <v>253</v>
      </c>
      <c r="C45" s="202" t="s">
        <v>255</v>
      </c>
      <c r="D45" s="206"/>
      <c r="E45" s="206">
        <v>6500</v>
      </c>
      <c r="F45" s="248">
        <f t="shared" si="0"/>
        <v>1198344</v>
      </c>
    </row>
    <row r="46" spans="1:6" ht="26.25" customHeight="1">
      <c r="A46" s="205" t="s">
        <v>44</v>
      </c>
      <c r="B46" s="259" t="s">
        <v>273</v>
      </c>
      <c r="C46" s="202" t="s">
        <v>272</v>
      </c>
      <c r="D46" s="206"/>
      <c r="E46" s="206">
        <v>1000</v>
      </c>
      <c r="F46" s="248">
        <f t="shared" si="0"/>
        <v>1197344</v>
      </c>
    </row>
    <row r="47" spans="1:6" ht="26.25" customHeight="1">
      <c r="A47" s="205" t="s">
        <v>45</v>
      </c>
      <c r="B47" s="259" t="s">
        <v>274</v>
      </c>
      <c r="C47" s="202" t="s">
        <v>275</v>
      </c>
      <c r="D47" s="206"/>
      <c r="E47" s="206">
        <v>2000</v>
      </c>
      <c r="F47" s="248">
        <f t="shared" si="0"/>
        <v>1195344</v>
      </c>
    </row>
    <row r="48" spans="1:6" ht="26.25" customHeight="1">
      <c r="A48" s="205" t="s">
        <v>46</v>
      </c>
      <c r="B48" s="259" t="s">
        <v>284</v>
      </c>
      <c r="C48" s="202" t="s">
        <v>276</v>
      </c>
      <c r="D48" s="206"/>
      <c r="E48" s="206">
        <v>4800</v>
      </c>
      <c r="F48" s="248">
        <f t="shared" si="0"/>
        <v>1190544</v>
      </c>
    </row>
    <row r="49" spans="1:6" ht="26.25" customHeight="1">
      <c r="A49" s="205" t="s">
        <v>47</v>
      </c>
      <c r="B49" s="259" t="s">
        <v>284</v>
      </c>
      <c r="C49" s="202" t="s">
        <v>277</v>
      </c>
      <c r="D49" s="206"/>
      <c r="E49" s="206">
        <v>1000</v>
      </c>
      <c r="F49" s="248">
        <f t="shared" si="0"/>
        <v>1189544</v>
      </c>
    </row>
    <row r="50" spans="1:6" ht="26.25" customHeight="1">
      <c r="A50" s="205" t="s">
        <v>48</v>
      </c>
      <c r="B50" s="259" t="s">
        <v>312</v>
      </c>
      <c r="C50" s="202" t="s">
        <v>314</v>
      </c>
      <c r="D50" s="206"/>
      <c r="E50" s="206">
        <v>875</v>
      </c>
      <c r="F50" s="248">
        <f t="shared" si="0"/>
        <v>1188669</v>
      </c>
    </row>
    <row r="51" spans="1:6" ht="26.25" customHeight="1">
      <c r="A51" s="205" t="s">
        <v>49</v>
      </c>
      <c r="B51" s="259" t="s">
        <v>312</v>
      </c>
      <c r="C51" s="202" t="s">
        <v>317</v>
      </c>
      <c r="D51" s="206"/>
      <c r="E51" s="206">
        <v>5270</v>
      </c>
      <c r="F51" s="248">
        <f t="shared" si="0"/>
        <v>1183399</v>
      </c>
    </row>
    <row r="52" spans="1:6" ht="26.25" customHeight="1">
      <c r="A52" s="205" t="s">
        <v>50</v>
      </c>
      <c r="B52" s="259" t="s">
        <v>318</v>
      </c>
      <c r="C52" s="202" t="s">
        <v>319</v>
      </c>
      <c r="D52" s="206"/>
      <c r="E52" s="206">
        <v>100</v>
      </c>
      <c r="F52" s="248">
        <f t="shared" si="0"/>
        <v>1183299</v>
      </c>
    </row>
    <row r="53" spans="1:6" ht="26.25" customHeight="1">
      <c r="A53" s="205" t="s">
        <v>51</v>
      </c>
      <c r="B53" s="259" t="s">
        <v>306</v>
      </c>
      <c r="C53" s="202" t="s">
        <v>321</v>
      </c>
      <c r="D53" s="206"/>
      <c r="E53" s="206">
        <v>230</v>
      </c>
      <c r="F53" s="248">
        <f t="shared" si="0"/>
        <v>1183069</v>
      </c>
    </row>
    <row r="54" spans="1:6" ht="26.25" customHeight="1">
      <c r="A54" s="205" t="s">
        <v>52</v>
      </c>
      <c r="B54" s="259" t="s">
        <v>323</v>
      </c>
      <c r="C54" s="202" t="s">
        <v>326</v>
      </c>
      <c r="D54" s="206"/>
      <c r="E54" s="206">
        <v>2614</v>
      </c>
      <c r="F54" s="248">
        <f t="shared" si="0"/>
        <v>1180455</v>
      </c>
    </row>
    <row r="55" spans="1:6" s="204" customFormat="1" ht="26.25" customHeight="1">
      <c r="A55" s="205" t="s">
        <v>53</v>
      </c>
      <c r="B55" s="259" t="s">
        <v>331</v>
      </c>
      <c r="C55" s="202" t="s">
        <v>358</v>
      </c>
      <c r="D55" s="206"/>
      <c r="E55" s="206">
        <v>473</v>
      </c>
      <c r="F55" s="248">
        <f t="shared" si="0"/>
        <v>1179982</v>
      </c>
    </row>
    <row r="56" spans="1:6" s="204" customFormat="1" ht="26.25" customHeight="1">
      <c r="A56" s="205" t="s">
        <v>257</v>
      </c>
      <c r="B56" s="259" t="s">
        <v>331</v>
      </c>
      <c r="C56" s="202" t="s">
        <v>337</v>
      </c>
      <c r="D56" s="223"/>
      <c r="E56" s="223">
        <v>33000</v>
      </c>
      <c r="F56" s="248">
        <f t="shared" si="0"/>
        <v>1146982</v>
      </c>
    </row>
    <row r="57" spans="1:6" s="204" customFormat="1" ht="26.25" customHeight="1">
      <c r="A57" s="205" t="s">
        <v>258</v>
      </c>
      <c r="B57" s="259" t="s">
        <v>331</v>
      </c>
      <c r="C57" s="202" t="s">
        <v>339</v>
      </c>
      <c r="D57" s="223"/>
      <c r="E57" s="223">
        <v>1398</v>
      </c>
      <c r="F57" s="248">
        <f t="shared" si="0"/>
        <v>1145584</v>
      </c>
    </row>
    <row r="58" spans="1:6" s="204" customFormat="1" ht="26.25" customHeight="1">
      <c r="A58" s="205" t="s">
        <v>57</v>
      </c>
      <c r="B58" s="259" t="s">
        <v>331</v>
      </c>
      <c r="C58" s="202" t="s">
        <v>341</v>
      </c>
      <c r="D58" s="223"/>
      <c r="E58" s="223">
        <v>1437</v>
      </c>
      <c r="F58" s="248">
        <f t="shared" si="0"/>
        <v>1144147</v>
      </c>
    </row>
    <row r="59" spans="1:6" s="204" customFormat="1" ht="26.25" customHeight="1">
      <c r="A59" s="205" t="s">
        <v>58</v>
      </c>
      <c r="B59" s="259" t="s">
        <v>331</v>
      </c>
      <c r="C59" s="202" t="s">
        <v>344</v>
      </c>
      <c r="D59" s="223"/>
      <c r="E59" s="223">
        <v>2000</v>
      </c>
      <c r="F59" s="248">
        <f t="shared" si="0"/>
        <v>1142147</v>
      </c>
    </row>
    <row r="60" spans="1:6" s="204" customFormat="1" ht="26.25" customHeight="1">
      <c r="A60" s="205" t="s">
        <v>59</v>
      </c>
      <c r="B60" s="259" t="s">
        <v>345</v>
      </c>
      <c r="C60" s="202" t="s">
        <v>346</v>
      </c>
      <c r="D60" s="223"/>
      <c r="E60" s="223">
        <v>145</v>
      </c>
      <c r="F60" s="248">
        <f t="shared" si="0"/>
        <v>1142002</v>
      </c>
    </row>
    <row r="61" spans="1:6" s="204" customFormat="1" ht="26.25" customHeight="1">
      <c r="A61" s="205" t="s">
        <v>60</v>
      </c>
      <c r="B61" s="259" t="s">
        <v>333</v>
      </c>
      <c r="C61" s="202" t="s">
        <v>348</v>
      </c>
      <c r="D61" s="206"/>
      <c r="E61" s="223">
        <v>1300</v>
      </c>
      <c r="F61" s="248">
        <f t="shared" si="0"/>
        <v>1140702</v>
      </c>
    </row>
    <row r="62" spans="1:6" s="204" customFormat="1" ht="26.25" customHeight="1">
      <c r="A62" s="205" t="s">
        <v>62</v>
      </c>
      <c r="B62" s="259" t="s">
        <v>333</v>
      </c>
      <c r="C62" s="202" t="s">
        <v>349</v>
      </c>
      <c r="D62" s="206"/>
      <c r="E62" s="223">
        <v>1100</v>
      </c>
      <c r="F62" s="248">
        <f t="shared" si="0"/>
        <v>1139602</v>
      </c>
    </row>
    <row r="63" spans="1:6" s="204" customFormat="1" ht="26.25" customHeight="1">
      <c r="A63" s="205" t="s">
        <v>63</v>
      </c>
      <c r="B63" s="259" t="s">
        <v>333</v>
      </c>
      <c r="C63" s="202" t="s">
        <v>351</v>
      </c>
      <c r="D63" s="206"/>
      <c r="E63" s="223">
        <v>1400</v>
      </c>
      <c r="F63" s="248">
        <f t="shared" si="0"/>
        <v>1138202</v>
      </c>
    </row>
    <row r="64" spans="1:6" s="204" customFormat="1" ht="26.25" customHeight="1">
      <c r="A64" s="205" t="s">
        <v>64</v>
      </c>
      <c r="B64" s="259" t="s">
        <v>333</v>
      </c>
      <c r="C64" s="202" t="s">
        <v>357</v>
      </c>
      <c r="D64" s="206"/>
      <c r="E64" s="223">
        <v>540</v>
      </c>
      <c r="F64" s="248">
        <f t="shared" si="0"/>
        <v>1137662</v>
      </c>
    </row>
    <row r="65" spans="1:9" s="226" customFormat="1" ht="26.25" customHeight="1">
      <c r="A65" s="205" t="s">
        <v>112</v>
      </c>
      <c r="B65" s="259" t="s">
        <v>413</v>
      </c>
      <c r="C65" s="202" t="s">
        <v>361</v>
      </c>
      <c r="D65" s="206"/>
      <c r="E65" s="223">
        <v>1780</v>
      </c>
      <c r="F65" s="248">
        <f t="shared" si="0"/>
        <v>1135882</v>
      </c>
      <c r="G65" s="204"/>
      <c r="H65" s="204"/>
      <c r="I65" s="204"/>
    </row>
    <row r="66" spans="1:9" s="226" customFormat="1" ht="26.25" customHeight="1">
      <c r="A66" s="205" t="s">
        <v>113</v>
      </c>
      <c r="B66" s="259" t="s">
        <v>413</v>
      </c>
      <c r="C66" s="202" t="s">
        <v>362</v>
      </c>
      <c r="D66" s="206"/>
      <c r="E66" s="223">
        <v>25860</v>
      </c>
      <c r="F66" s="248">
        <f t="shared" si="0"/>
        <v>1110022</v>
      </c>
      <c r="G66" s="204"/>
      <c r="H66" s="204"/>
      <c r="I66" s="204"/>
    </row>
    <row r="67" spans="1:9" s="226" customFormat="1" ht="26.25" customHeight="1">
      <c r="A67" s="205" t="s">
        <v>114</v>
      </c>
      <c r="B67" s="259" t="s">
        <v>413</v>
      </c>
      <c r="C67" s="202" t="s">
        <v>368</v>
      </c>
      <c r="D67" s="206"/>
      <c r="E67" s="206">
        <v>5181</v>
      </c>
      <c r="F67" s="248">
        <f t="shared" si="0"/>
        <v>1104841</v>
      </c>
      <c r="G67" s="204"/>
      <c r="H67" s="204"/>
      <c r="I67" s="204"/>
    </row>
    <row r="68" spans="1:9" s="226" customFormat="1" ht="26.25" customHeight="1">
      <c r="A68" s="205" t="s">
        <v>354</v>
      </c>
      <c r="B68" s="259" t="s">
        <v>413</v>
      </c>
      <c r="C68" s="202" t="s">
        <v>367</v>
      </c>
      <c r="D68" s="206"/>
      <c r="E68" s="206">
        <v>2800</v>
      </c>
      <c r="F68" s="248">
        <f t="shared" si="0"/>
        <v>1102041</v>
      </c>
      <c r="G68" s="204"/>
      <c r="H68" s="204"/>
      <c r="I68" s="204"/>
    </row>
    <row r="69" spans="1:9" s="226" customFormat="1" ht="26.25" customHeight="1">
      <c r="A69" s="205" t="s">
        <v>355</v>
      </c>
      <c r="B69" s="259" t="s">
        <v>413</v>
      </c>
      <c r="C69" s="202" t="s">
        <v>364</v>
      </c>
      <c r="D69" s="206"/>
      <c r="E69" s="206">
        <v>1000</v>
      </c>
      <c r="F69" s="248">
        <f t="shared" si="0"/>
        <v>1101041</v>
      </c>
      <c r="G69" s="204"/>
      <c r="H69" s="204"/>
      <c r="I69" s="204"/>
    </row>
    <row r="70" spans="1:9" s="226" customFormat="1" ht="26.25" customHeight="1">
      <c r="A70" s="205" t="s">
        <v>356</v>
      </c>
      <c r="B70" s="259" t="s">
        <v>413</v>
      </c>
      <c r="C70" s="202" t="s">
        <v>363</v>
      </c>
      <c r="D70" s="206"/>
      <c r="E70" s="206">
        <v>1200</v>
      </c>
      <c r="F70" s="248">
        <f t="shared" si="0"/>
        <v>1099841</v>
      </c>
      <c r="G70" s="204"/>
      <c r="H70" s="204"/>
      <c r="I70" s="204"/>
    </row>
    <row r="71" spans="1:6" s="204" customFormat="1" ht="26.25" customHeight="1">
      <c r="A71" s="205" t="s">
        <v>365</v>
      </c>
      <c r="B71" s="259" t="s">
        <v>418</v>
      </c>
      <c r="C71" s="202" t="s">
        <v>427</v>
      </c>
      <c r="D71" s="206"/>
      <c r="E71" s="206">
        <v>6025</v>
      </c>
      <c r="F71" s="248">
        <f t="shared" si="0"/>
        <v>1093816</v>
      </c>
    </row>
    <row r="72" spans="1:6" s="204" customFormat="1" ht="26.25" customHeight="1">
      <c r="A72" s="205" t="s">
        <v>366</v>
      </c>
      <c r="B72" s="259" t="s">
        <v>418</v>
      </c>
      <c r="C72" s="202" t="s">
        <v>487</v>
      </c>
      <c r="D72" s="206"/>
      <c r="E72" s="206">
        <v>1509</v>
      </c>
      <c r="F72" s="248">
        <f t="shared" si="0"/>
        <v>1092307</v>
      </c>
    </row>
    <row r="73" spans="1:6" s="204" customFormat="1" ht="26.25" customHeight="1">
      <c r="A73" s="205" t="s">
        <v>414</v>
      </c>
      <c r="B73" s="259" t="s">
        <v>418</v>
      </c>
      <c r="C73" s="202" t="s">
        <v>428</v>
      </c>
      <c r="D73" s="206"/>
      <c r="E73" s="206">
        <v>14000</v>
      </c>
      <c r="F73" s="248">
        <f t="shared" si="0"/>
        <v>1078307</v>
      </c>
    </row>
    <row r="74" spans="1:6" s="269" customFormat="1" ht="26.25" customHeight="1">
      <c r="A74" s="273" t="s">
        <v>415</v>
      </c>
      <c r="B74" s="274" t="s">
        <v>418</v>
      </c>
      <c r="C74" s="275" t="s">
        <v>429</v>
      </c>
      <c r="D74" s="276"/>
      <c r="E74" s="276">
        <v>30000</v>
      </c>
      <c r="F74" s="268">
        <f t="shared" si="0"/>
        <v>1048307</v>
      </c>
    </row>
    <row r="75" spans="1:6" s="269" customFormat="1" ht="26.25" customHeight="1">
      <c r="A75" s="273" t="s">
        <v>416</v>
      </c>
      <c r="B75" s="274" t="s">
        <v>430</v>
      </c>
      <c r="C75" s="275" t="s">
        <v>458</v>
      </c>
      <c r="D75" s="276"/>
      <c r="E75" s="276">
        <v>17470</v>
      </c>
      <c r="F75" s="268">
        <f t="shared" si="0"/>
        <v>1030837</v>
      </c>
    </row>
    <row r="76" spans="1:6" s="269" customFormat="1" ht="26.25" customHeight="1">
      <c r="A76" s="273" t="s">
        <v>421</v>
      </c>
      <c r="B76" s="274" t="s">
        <v>430</v>
      </c>
      <c r="C76" s="275" t="s">
        <v>457</v>
      </c>
      <c r="D76" s="276"/>
      <c r="E76" s="276">
        <v>200</v>
      </c>
      <c r="F76" s="268">
        <f t="shared" si="0"/>
        <v>1030637</v>
      </c>
    </row>
    <row r="77" spans="1:6" s="269" customFormat="1" ht="26.25" customHeight="1">
      <c r="A77" s="273" t="s">
        <v>422</v>
      </c>
      <c r="B77" s="274" t="s">
        <v>420</v>
      </c>
      <c r="C77" s="275" t="s">
        <v>431</v>
      </c>
      <c r="D77" s="276"/>
      <c r="E77" s="276">
        <v>2280</v>
      </c>
      <c r="F77" s="268">
        <f t="shared" si="0"/>
        <v>1028357</v>
      </c>
    </row>
    <row r="78" spans="1:6" s="269" customFormat="1" ht="26.25" customHeight="1">
      <c r="A78" s="273" t="s">
        <v>423</v>
      </c>
      <c r="B78" s="274" t="s">
        <v>420</v>
      </c>
      <c r="C78" s="275" t="s">
        <v>438</v>
      </c>
      <c r="D78" s="276"/>
      <c r="E78" s="276">
        <v>1600</v>
      </c>
      <c r="F78" s="268">
        <f t="shared" si="0"/>
        <v>1026757</v>
      </c>
    </row>
    <row r="79" spans="1:6" s="269" customFormat="1" ht="26.25" customHeight="1">
      <c r="A79" s="273" t="s">
        <v>424</v>
      </c>
      <c r="B79" s="274" t="s">
        <v>420</v>
      </c>
      <c r="C79" s="275" t="s">
        <v>439</v>
      </c>
      <c r="D79" s="276"/>
      <c r="E79" s="276">
        <v>5836</v>
      </c>
      <c r="F79" s="268">
        <f t="shared" si="0"/>
        <v>1020921</v>
      </c>
    </row>
    <row r="80" spans="1:6" s="269" customFormat="1" ht="26.25" customHeight="1">
      <c r="A80" s="273" t="s">
        <v>425</v>
      </c>
      <c r="B80" s="274" t="s">
        <v>420</v>
      </c>
      <c r="C80" s="275" t="s">
        <v>440</v>
      </c>
      <c r="D80" s="276"/>
      <c r="E80" s="276">
        <v>1000</v>
      </c>
      <c r="F80" s="268">
        <f t="shared" si="0"/>
        <v>1019921</v>
      </c>
    </row>
    <row r="81" spans="1:6" s="269" customFormat="1" ht="26.25" customHeight="1">
      <c r="A81" s="273" t="s">
        <v>426</v>
      </c>
      <c r="B81" s="274" t="s">
        <v>420</v>
      </c>
      <c r="C81" s="275" t="s">
        <v>441</v>
      </c>
      <c r="D81" s="276"/>
      <c r="E81" s="276">
        <v>10000</v>
      </c>
      <c r="F81" s="268">
        <f t="shared" si="0"/>
        <v>1009921</v>
      </c>
    </row>
    <row r="82" spans="1:6" s="269" customFormat="1" ht="26.25" customHeight="1">
      <c r="A82" s="273" t="s">
        <v>432</v>
      </c>
      <c r="B82" s="274" t="s">
        <v>420</v>
      </c>
      <c r="C82" s="275" t="s">
        <v>442</v>
      </c>
      <c r="D82" s="276"/>
      <c r="E82" s="276">
        <v>26250</v>
      </c>
      <c r="F82" s="268">
        <f t="shared" si="0"/>
        <v>983671</v>
      </c>
    </row>
    <row r="83" spans="1:6" s="269" customFormat="1" ht="26.25" customHeight="1">
      <c r="A83" s="273" t="s">
        <v>433</v>
      </c>
      <c r="B83" s="274" t="s">
        <v>420</v>
      </c>
      <c r="C83" s="275" t="s">
        <v>443</v>
      </c>
      <c r="D83" s="276"/>
      <c r="E83" s="276">
        <v>20000</v>
      </c>
      <c r="F83" s="268">
        <f t="shared" si="0"/>
        <v>963671</v>
      </c>
    </row>
    <row r="84" spans="1:6" s="204" customFormat="1" ht="26.25" customHeight="1">
      <c r="A84" s="205" t="s">
        <v>434</v>
      </c>
      <c r="B84" s="259" t="s">
        <v>463</v>
      </c>
      <c r="C84" s="202" t="s">
        <v>501</v>
      </c>
      <c r="D84" s="206"/>
      <c r="E84" s="206">
        <v>620</v>
      </c>
      <c r="F84" s="248">
        <f t="shared" si="0"/>
        <v>963051</v>
      </c>
    </row>
    <row r="85" spans="1:6" s="269" customFormat="1" ht="26.25" customHeight="1">
      <c r="A85" s="273" t="s">
        <v>435</v>
      </c>
      <c r="B85" s="274" t="str">
        <f>$B$84</f>
        <v>102.06.03</v>
      </c>
      <c r="C85" s="275" t="s">
        <v>493</v>
      </c>
      <c r="D85" s="276"/>
      <c r="E85" s="276">
        <v>26442</v>
      </c>
      <c r="F85" s="268">
        <f t="shared" si="0"/>
        <v>936609</v>
      </c>
    </row>
    <row r="86" spans="1:6" s="204" customFormat="1" ht="26.25" customHeight="1">
      <c r="A86" s="205" t="s">
        <v>436</v>
      </c>
      <c r="B86" s="259" t="str">
        <f>$B$84</f>
        <v>102.06.03</v>
      </c>
      <c r="C86" s="202" t="s">
        <v>506</v>
      </c>
      <c r="D86" s="206"/>
      <c r="E86" s="206">
        <v>6000</v>
      </c>
      <c r="F86" s="248">
        <f t="shared" si="0"/>
        <v>930609</v>
      </c>
    </row>
    <row r="87" spans="1:6" s="269" customFormat="1" ht="26.25" customHeight="1">
      <c r="A87" s="273" t="s">
        <v>437</v>
      </c>
      <c r="B87" s="274" t="str">
        <f>$B$84</f>
        <v>102.06.03</v>
      </c>
      <c r="C87" s="275" t="s">
        <v>492</v>
      </c>
      <c r="D87" s="276"/>
      <c r="E87" s="276">
        <v>1000</v>
      </c>
      <c r="F87" s="268">
        <f t="shared" si="0"/>
        <v>929609</v>
      </c>
    </row>
    <row r="88" spans="1:6" s="204" customFormat="1" ht="26.25" customHeight="1">
      <c r="A88" s="205" t="s">
        <v>464</v>
      </c>
      <c r="B88" s="259" t="str">
        <f>$B$84</f>
        <v>102.06.03</v>
      </c>
      <c r="C88" s="202" t="s">
        <v>508</v>
      </c>
      <c r="D88" s="206"/>
      <c r="E88" s="206">
        <v>3800</v>
      </c>
      <c r="F88" s="248">
        <f t="shared" si="0"/>
        <v>925809</v>
      </c>
    </row>
    <row r="89" spans="1:6" s="204" customFormat="1" ht="26.25" customHeight="1">
      <c r="A89" s="205" t="s">
        <v>465</v>
      </c>
      <c r="B89" s="259" t="str">
        <f>$B$84</f>
        <v>102.06.03</v>
      </c>
      <c r="C89" s="202" t="s">
        <v>504</v>
      </c>
      <c r="D89" s="206"/>
      <c r="E89" s="206">
        <v>900</v>
      </c>
      <c r="F89" s="248">
        <f t="shared" si="0"/>
        <v>924909</v>
      </c>
    </row>
    <row r="90" spans="1:6" s="204" customFormat="1" ht="26.25" customHeight="1">
      <c r="A90" s="205" t="s">
        <v>466</v>
      </c>
      <c r="B90" s="259" t="s">
        <v>479</v>
      </c>
      <c r="C90" s="202" t="s">
        <v>498</v>
      </c>
      <c r="D90" s="206"/>
      <c r="E90" s="206">
        <v>1000</v>
      </c>
      <c r="F90" s="248">
        <f t="shared" si="0"/>
        <v>923909</v>
      </c>
    </row>
    <row r="91" spans="1:6" s="269" customFormat="1" ht="26.25" customHeight="1">
      <c r="A91" s="273" t="s">
        <v>467</v>
      </c>
      <c r="B91" s="274" t="s">
        <v>479</v>
      </c>
      <c r="C91" s="275" t="s">
        <v>491</v>
      </c>
      <c r="D91" s="276"/>
      <c r="E91" s="276">
        <v>1470</v>
      </c>
      <c r="F91" s="268">
        <f t="shared" si="0"/>
        <v>922439</v>
      </c>
    </row>
    <row r="92" spans="1:6" s="269" customFormat="1" ht="26.25" customHeight="1">
      <c r="A92" s="273" t="s">
        <v>468</v>
      </c>
      <c r="B92" s="274" t="s">
        <v>480</v>
      </c>
      <c r="C92" s="275" t="s">
        <v>483</v>
      </c>
      <c r="D92" s="276"/>
      <c r="E92" s="276">
        <v>4550</v>
      </c>
      <c r="F92" s="268">
        <f t="shared" si="0"/>
        <v>917889</v>
      </c>
    </row>
    <row r="93" spans="1:6" s="269" customFormat="1" ht="26.25" customHeight="1">
      <c r="A93" s="273" t="s">
        <v>469</v>
      </c>
      <c r="B93" s="274" t="s">
        <v>480</v>
      </c>
      <c r="C93" s="275" t="s">
        <v>484</v>
      </c>
      <c r="D93" s="276"/>
      <c r="E93" s="276">
        <v>3887</v>
      </c>
      <c r="F93" s="268">
        <f t="shared" si="0"/>
        <v>914002</v>
      </c>
    </row>
    <row r="94" spans="1:6" s="269" customFormat="1" ht="26.25" customHeight="1">
      <c r="A94" s="273" t="s">
        <v>470</v>
      </c>
      <c r="B94" s="274" t="s">
        <v>481</v>
      </c>
      <c r="C94" s="275" t="s">
        <v>490</v>
      </c>
      <c r="D94" s="276"/>
      <c r="E94" s="276">
        <v>2240</v>
      </c>
      <c r="F94" s="268">
        <f t="shared" si="0"/>
        <v>911762</v>
      </c>
    </row>
    <row r="95" spans="1:6" s="269" customFormat="1" ht="26.25" customHeight="1">
      <c r="A95" s="273" t="s">
        <v>471</v>
      </c>
      <c r="B95" s="274" t="str">
        <f>$B$94</f>
        <v>102.06.19</v>
      </c>
      <c r="C95" s="275" t="s">
        <v>489</v>
      </c>
      <c r="D95" s="276"/>
      <c r="E95" s="276">
        <v>96020</v>
      </c>
      <c r="F95" s="268">
        <f t="shared" si="0"/>
        <v>815742</v>
      </c>
    </row>
    <row r="96" spans="1:6" s="269" customFormat="1" ht="26.25" customHeight="1">
      <c r="A96" s="273" t="s">
        <v>472</v>
      </c>
      <c r="B96" s="274" t="str">
        <f>$B$94</f>
        <v>102.06.19</v>
      </c>
      <c r="C96" s="275" t="s">
        <v>486</v>
      </c>
      <c r="D96" s="276"/>
      <c r="E96" s="276">
        <v>6450</v>
      </c>
      <c r="F96" s="268">
        <f t="shared" si="0"/>
        <v>809292</v>
      </c>
    </row>
    <row r="97" spans="1:6" s="269" customFormat="1" ht="26.25" customHeight="1">
      <c r="A97" s="273" t="s">
        <v>473</v>
      </c>
      <c r="B97" s="274" t="str">
        <f>$B$94</f>
        <v>102.06.19</v>
      </c>
      <c r="C97" s="275" t="s">
        <v>485</v>
      </c>
      <c r="D97" s="276"/>
      <c r="E97" s="276">
        <v>1300</v>
      </c>
      <c r="F97" s="268">
        <f t="shared" si="0"/>
        <v>807992</v>
      </c>
    </row>
    <row r="98" spans="1:6" s="269" customFormat="1" ht="26.25" customHeight="1">
      <c r="A98" s="273" t="s">
        <v>474</v>
      </c>
      <c r="B98" s="274" t="str">
        <f>$B$94</f>
        <v>102.06.19</v>
      </c>
      <c r="C98" s="275" t="s">
        <v>488</v>
      </c>
      <c r="D98" s="276"/>
      <c r="E98" s="276">
        <v>500</v>
      </c>
      <c r="F98" s="268">
        <f t="shared" si="0"/>
        <v>807492</v>
      </c>
    </row>
    <row r="99" spans="1:6" s="237" customFormat="1" ht="26.25" customHeight="1">
      <c r="A99" s="255" t="s">
        <v>475</v>
      </c>
      <c r="B99" s="234"/>
      <c r="C99" s="256"/>
      <c r="D99" s="295"/>
      <c r="E99" s="295"/>
      <c r="F99" s="296">
        <f t="shared" si="0"/>
        <v>807492</v>
      </c>
    </row>
    <row r="100" spans="1:6" s="237" customFormat="1" ht="26.25" customHeight="1">
      <c r="A100" s="255" t="s">
        <v>476</v>
      </c>
      <c r="B100" s="234"/>
      <c r="C100" s="256"/>
      <c r="D100" s="295"/>
      <c r="E100" s="295"/>
      <c r="F100" s="296">
        <f t="shared" si="0"/>
        <v>807492</v>
      </c>
    </row>
    <row r="101" spans="1:6" s="237" customFormat="1" ht="26.25" customHeight="1">
      <c r="A101" s="255" t="s">
        <v>477</v>
      </c>
      <c r="B101" s="234"/>
      <c r="C101" s="256"/>
      <c r="D101" s="297"/>
      <c r="E101" s="297"/>
      <c r="F101" s="296">
        <f t="shared" si="0"/>
        <v>807492</v>
      </c>
    </row>
    <row r="102" spans="1:6" ht="26.25" customHeight="1">
      <c r="A102" s="7" t="s">
        <v>56</v>
      </c>
      <c r="B102" s="7"/>
      <c r="C102" s="8"/>
      <c r="D102" s="349">
        <f>SUM(D3:D101)</f>
        <v>1240480</v>
      </c>
      <c r="E102" s="225">
        <f>SUM(E4:E101)</f>
        <v>432988</v>
      </c>
      <c r="F102" s="249">
        <f>D102-E102</f>
        <v>807492</v>
      </c>
    </row>
    <row r="104" ht="15.75">
      <c r="E104" s="4"/>
    </row>
    <row r="108" ht="15.75">
      <c r="E108" s="4"/>
    </row>
    <row r="113" ht="15.75">
      <c r="K113" s="3" t="s">
        <v>66</v>
      </c>
    </row>
  </sheetData>
  <sheetProtection/>
  <mergeCells count="1">
    <mergeCell ref="A1:F1"/>
  </mergeCells>
  <printOptions/>
  <pageMargins left="0.7" right="0.32" top="0.97" bottom="0.6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2"/>
  <sheetViews>
    <sheetView view="pageBreakPreview" zoomScale="115" zoomScaleSheetLayoutView="115" zoomScalePageLayoutView="0" workbookViewId="0" topLeftCell="A1">
      <selection activeCell="F48" sqref="F48:F49"/>
    </sheetView>
  </sheetViews>
  <sheetFormatPr defaultColWidth="9.00390625" defaultRowHeight="16.5"/>
  <cols>
    <col min="1" max="1" width="7.50390625" style="151" bestFit="1" customWidth="1"/>
    <col min="2" max="2" width="8.375" style="151" bestFit="1" customWidth="1"/>
    <col min="3" max="3" width="29.25390625" style="105" customWidth="1"/>
    <col min="4" max="4" width="11.625" style="194" bestFit="1" customWidth="1"/>
    <col min="5" max="5" width="8.25390625" style="182" bestFit="1" customWidth="1"/>
    <col min="6" max="6" width="10.25390625" style="193" bestFit="1" customWidth="1"/>
    <col min="7" max="7" width="10.25390625" style="182" bestFit="1" customWidth="1"/>
    <col min="8" max="8" width="25.00390625" style="3" customWidth="1"/>
    <col min="9" max="10" width="9.00390625" style="3" customWidth="1"/>
    <col min="11" max="11" width="10.00390625" style="3" bestFit="1" customWidth="1"/>
    <col min="12" max="16384" width="9.00390625" style="3" customWidth="1"/>
  </cols>
  <sheetData>
    <row r="1" spans="1:8" ht="50.25" customHeight="1">
      <c r="A1" s="317" t="s">
        <v>511</v>
      </c>
      <c r="B1" s="318"/>
      <c r="C1" s="318"/>
      <c r="D1" s="318"/>
      <c r="E1" s="318"/>
      <c r="F1" s="318"/>
      <c r="G1" s="318"/>
      <c r="H1" s="319"/>
    </row>
    <row r="2" spans="1:8" ht="39.75" customHeight="1">
      <c r="A2" s="94" t="s">
        <v>120</v>
      </c>
      <c r="B2" s="94" t="s">
        <v>134</v>
      </c>
      <c r="C2" s="91" t="s">
        <v>0</v>
      </c>
      <c r="D2" s="152" t="s">
        <v>135</v>
      </c>
      <c r="E2" s="320" t="s">
        <v>136</v>
      </c>
      <c r="F2" s="321"/>
      <c r="G2" s="152" t="s">
        <v>137</v>
      </c>
      <c r="H2" s="10" t="s">
        <v>138</v>
      </c>
    </row>
    <row r="3" spans="1:8" ht="19.5" customHeight="1">
      <c r="A3" s="121"/>
      <c r="B3" s="121" t="s">
        <v>259</v>
      </c>
      <c r="C3" s="33" t="s">
        <v>139</v>
      </c>
      <c r="D3" s="170">
        <v>678097</v>
      </c>
      <c r="E3" s="170">
        <v>678097</v>
      </c>
      <c r="F3" s="170">
        <v>678097</v>
      </c>
      <c r="G3" s="170">
        <v>678097</v>
      </c>
      <c r="H3" s="11"/>
    </row>
    <row r="4" spans="1:8" ht="19.5" customHeight="1">
      <c r="A4" s="94" t="s">
        <v>65</v>
      </c>
      <c r="B4" s="121" t="s">
        <v>259</v>
      </c>
      <c r="C4" s="307" t="s">
        <v>140</v>
      </c>
      <c r="D4" s="301">
        <v>176290</v>
      </c>
      <c r="E4" s="283">
        <v>74000</v>
      </c>
      <c r="F4" s="301">
        <f>SUM(E4:E16)</f>
        <v>281900</v>
      </c>
      <c r="G4" s="301">
        <f>G3+F4</f>
        <v>959997</v>
      </c>
      <c r="H4" s="105" t="s">
        <v>260</v>
      </c>
    </row>
    <row r="5" spans="1:8" ht="19.5" customHeight="1">
      <c r="A5" s="94" t="s">
        <v>281</v>
      </c>
      <c r="B5" s="149" t="s">
        <v>282</v>
      </c>
      <c r="C5" s="308"/>
      <c r="D5" s="316"/>
      <c r="E5" s="170">
        <v>5000</v>
      </c>
      <c r="F5" s="316"/>
      <c r="G5" s="316"/>
      <c r="H5" s="102" t="s">
        <v>287</v>
      </c>
    </row>
    <row r="6" spans="1:8" ht="19.5" customHeight="1">
      <c r="A6" s="94" t="s">
        <v>33</v>
      </c>
      <c r="B6" s="122" t="s">
        <v>284</v>
      </c>
      <c r="C6" s="308"/>
      <c r="D6" s="316"/>
      <c r="E6" s="157">
        <v>2000</v>
      </c>
      <c r="F6" s="316"/>
      <c r="G6" s="316"/>
      <c r="H6" s="102" t="s">
        <v>278</v>
      </c>
    </row>
    <row r="7" spans="1:8" ht="19.5" customHeight="1">
      <c r="A7" s="98" t="str">
        <f>'101學年度經費收支出'!A14</f>
        <v>收入011</v>
      </c>
      <c r="B7" s="122" t="str">
        <f>'101學年度經費收支出'!B14</f>
        <v>102.01.07</v>
      </c>
      <c r="C7" s="308"/>
      <c r="D7" s="316"/>
      <c r="E7" s="157">
        <v>5000</v>
      </c>
      <c r="F7" s="316"/>
      <c r="G7" s="316"/>
      <c r="H7" s="102" t="s">
        <v>291</v>
      </c>
    </row>
    <row r="8" spans="1:8" ht="19.5" customHeight="1">
      <c r="A8" s="98" t="str">
        <f>'101學年度經費收支出'!A15</f>
        <v>收入012</v>
      </c>
      <c r="B8" s="122" t="str">
        <f>'101學年度經費收支出'!B15</f>
        <v>102.01.07</v>
      </c>
      <c r="C8" s="308"/>
      <c r="D8" s="316"/>
      <c r="E8" s="157">
        <v>5000</v>
      </c>
      <c r="F8" s="316"/>
      <c r="G8" s="316"/>
      <c r="H8" s="102" t="s">
        <v>293</v>
      </c>
    </row>
    <row r="9" spans="1:8" ht="19.5" customHeight="1">
      <c r="A9" s="98" t="s">
        <v>310</v>
      </c>
      <c r="B9" s="122" t="s">
        <v>306</v>
      </c>
      <c r="C9" s="308"/>
      <c r="D9" s="316"/>
      <c r="E9" s="157">
        <v>3000</v>
      </c>
      <c r="F9" s="316"/>
      <c r="G9" s="316"/>
      <c r="H9" s="102" t="s">
        <v>311</v>
      </c>
    </row>
    <row r="10" spans="1:8" ht="19.5" customHeight="1">
      <c r="A10" s="98" t="s">
        <v>127</v>
      </c>
      <c r="B10" s="124" t="s">
        <v>417</v>
      </c>
      <c r="C10" s="308"/>
      <c r="D10" s="316"/>
      <c r="E10" s="157">
        <v>100000</v>
      </c>
      <c r="F10" s="316"/>
      <c r="G10" s="316"/>
      <c r="H10" s="101" t="s">
        <v>444</v>
      </c>
    </row>
    <row r="11" spans="1:8" ht="19.5" customHeight="1">
      <c r="A11" s="98" t="s">
        <v>128</v>
      </c>
      <c r="B11" s="124" t="s">
        <v>418</v>
      </c>
      <c r="C11" s="308"/>
      <c r="D11" s="316"/>
      <c r="E11" s="157">
        <v>1000</v>
      </c>
      <c r="F11" s="316"/>
      <c r="G11" s="316"/>
      <c r="H11" s="102" t="s">
        <v>446</v>
      </c>
    </row>
    <row r="12" spans="1:8" ht="19.5" customHeight="1">
      <c r="A12" s="98" t="s">
        <v>130</v>
      </c>
      <c r="B12" s="124" t="s">
        <v>419</v>
      </c>
      <c r="C12" s="308"/>
      <c r="D12" s="316"/>
      <c r="E12" s="157">
        <v>79900</v>
      </c>
      <c r="F12" s="316"/>
      <c r="G12" s="316"/>
      <c r="H12" s="102" t="s">
        <v>450</v>
      </c>
    </row>
    <row r="13" spans="1:8" ht="19.5" customHeight="1">
      <c r="A13" s="98" t="s">
        <v>131</v>
      </c>
      <c r="B13" s="121" t="s">
        <v>420</v>
      </c>
      <c r="C13" s="308"/>
      <c r="D13" s="316"/>
      <c r="E13" s="157">
        <v>2000</v>
      </c>
      <c r="F13" s="316"/>
      <c r="G13" s="316"/>
      <c r="H13" s="102" t="s">
        <v>452</v>
      </c>
    </row>
    <row r="14" spans="1:8" ht="19.5" customHeight="1">
      <c r="A14" s="98" t="str">
        <f>'101學年度經費收支出'!A32</f>
        <v>收入029</v>
      </c>
      <c r="B14" s="124" t="str">
        <f>'101學年度經費收支出'!B32</f>
        <v>102.06.05</v>
      </c>
      <c r="C14" s="308"/>
      <c r="D14" s="316"/>
      <c r="E14" s="157">
        <v>5000</v>
      </c>
      <c r="F14" s="316"/>
      <c r="G14" s="316"/>
      <c r="H14" s="102" t="s">
        <v>496</v>
      </c>
    </row>
    <row r="15" spans="1:8" ht="19.5" customHeight="1">
      <c r="A15" s="98"/>
      <c r="B15" s="122"/>
      <c r="C15" s="308"/>
      <c r="D15" s="316"/>
      <c r="E15" s="157"/>
      <c r="F15" s="316"/>
      <c r="G15" s="316"/>
      <c r="H15" s="119"/>
    </row>
    <row r="16" spans="1:8" ht="19.5" customHeight="1">
      <c r="A16" s="123"/>
      <c r="B16" s="123"/>
      <c r="C16" s="309"/>
      <c r="D16" s="302"/>
      <c r="E16" s="163"/>
      <c r="F16" s="302"/>
      <c r="G16" s="302"/>
      <c r="H16" s="120"/>
    </row>
    <row r="17" spans="1:8" ht="19.5" customHeight="1">
      <c r="A17" s="94" t="s">
        <v>65</v>
      </c>
      <c r="B17" s="121" t="s">
        <v>259</v>
      </c>
      <c r="C17" s="307" t="s">
        <v>141</v>
      </c>
      <c r="D17" s="301">
        <v>85000</v>
      </c>
      <c r="E17" s="195">
        <v>12000</v>
      </c>
      <c r="F17" s="301">
        <f>SUM(E17:E29)</f>
        <v>193746</v>
      </c>
      <c r="G17" s="310">
        <f>G4+F17</f>
        <v>1153743</v>
      </c>
      <c r="H17" s="261" t="s">
        <v>267</v>
      </c>
    </row>
    <row r="18" spans="1:8" ht="19.5" customHeight="1">
      <c r="A18" s="94" t="s">
        <v>65</v>
      </c>
      <c r="B18" s="121" t="s">
        <v>259</v>
      </c>
      <c r="C18" s="308"/>
      <c r="D18" s="316"/>
      <c r="E18" s="195">
        <v>5000</v>
      </c>
      <c r="F18" s="316"/>
      <c r="G18" s="311"/>
      <c r="H18" s="260" t="s">
        <v>266</v>
      </c>
    </row>
    <row r="19" spans="1:8" ht="19.5" customHeight="1">
      <c r="A19" s="98" t="s">
        <v>123</v>
      </c>
      <c r="B19" s="122" t="s">
        <v>264</v>
      </c>
      <c r="C19" s="308"/>
      <c r="D19" s="316"/>
      <c r="E19" s="284">
        <v>100000</v>
      </c>
      <c r="F19" s="316"/>
      <c r="G19" s="311"/>
      <c r="H19" s="119" t="s">
        <v>242</v>
      </c>
    </row>
    <row r="20" spans="1:8" ht="19.5" customHeight="1">
      <c r="A20" s="98" t="s">
        <v>265</v>
      </c>
      <c r="B20" s="122" t="s">
        <v>253</v>
      </c>
      <c r="C20" s="308"/>
      <c r="D20" s="316"/>
      <c r="E20" s="165">
        <v>6500</v>
      </c>
      <c r="F20" s="316"/>
      <c r="G20" s="311"/>
      <c r="H20" s="215" t="s">
        <v>303</v>
      </c>
    </row>
    <row r="21" spans="1:8" ht="15.75">
      <c r="A21" s="98" t="s">
        <v>121</v>
      </c>
      <c r="B21" s="147" t="s">
        <v>284</v>
      </c>
      <c r="C21" s="308"/>
      <c r="D21" s="316"/>
      <c r="E21" s="165">
        <v>4800</v>
      </c>
      <c r="F21" s="316"/>
      <c r="G21" s="311"/>
      <c r="H21" s="262" t="s">
        <v>302</v>
      </c>
    </row>
    <row r="22" spans="1:8" ht="25.5" customHeight="1">
      <c r="A22" s="98" t="str">
        <f>'101學年度經費收支出'!A17</f>
        <v>收入014</v>
      </c>
      <c r="B22" s="122" t="str">
        <f>'101學年度經費收支出'!B17</f>
        <v>102.01.08</v>
      </c>
      <c r="C22" s="308"/>
      <c r="D22" s="316"/>
      <c r="E22" s="159">
        <v>30000</v>
      </c>
      <c r="F22" s="316"/>
      <c r="G22" s="311"/>
      <c r="H22" s="215" t="s">
        <v>296</v>
      </c>
    </row>
    <row r="23" spans="1:8" ht="25.5" customHeight="1">
      <c r="A23" s="98" t="s">
        <v>330</v>
      </c>
      <c r="B23" s="122" t="s">
        <v>323</v>
      </c>
      <c r="C23" s="308"/>
      <c r="D23" s="316"/>
      <c r="E23" s="159">
        <v>2000</v>
      </c>
      <c r="F23" s="316"/>
      <c r="G23" s="311"/>
      <c r="H23" s="215" t="s">
        <v>324</v>
      </c>
    </row>
    <row r="24" spans="1:8" ht="19.5" customHeight="1">
      <c r="A24" s="98" t="s">
        <v>329</v>
      </c>
      <c r="B24" s="124" t="s">
        <v>331</v>
      </c>
      <c r="C24" s="308"/>
      <c r="D24" s="316"/>
      <c r="E24" s="157">
        <v>1437</v>
      </c>
      <c r="F24" s="316"/>
      <c r="G24" s="311"/>
      <c r="H24" s="119" t="s">
        <v>332</v>
      </c>
    </row>
    <row r="25" spans="1:8" ht="19.5" customHeight="1">
      <c r="A25" s="98" t="s">
        <v>129</v>
      </c>
      <c r="B25" s="124" t="s">
        <v>418</v>
      </c>
      <c r="C25" s="308"/>
      <c r="D25" s="316"/>
      <c r="E25" s="157">
        <v>1509</v>
      </c>
      <c r="F25" s="316"/>
      <c r="G25" s="311"/>
      <c r="H25" s="119" t="s">
        <v>447</v>
      </c>
    </row>
    <row r="26" spans="1:8" ht="19.5" customHeight="1">
      <c r="A26" s="98" t="s">
        <v>146</v>
      </c>
      <c r="B26" s="121" t="s">
        <v>420</v>
      </c>
      <c r="C26" s="308"/>
      <c r="D26" s="316"/>
      <c r="E26" s="157">
        <v>10000</v>
      </c>
      <c r="F26" s="316"/>
      <c r="G26" s="311"/>
      <c r="H26" s="119" t="s">
        <v>453</v>
      </c>
    </row>
    <row r="27" spans="1:8" ht="19.5" customHeight="1">
      <c r="A27" s="98" t="s">
        <v>147</v>
      </c>
      <c r="B27" s="121" t="s">
        <v>420</v>
      </c>
      <c r="C27" s="308"/>
      <c r="D27" s="316"/>
      <c r="E27" s="157">
        <v>20000</v>
      </c>
      <c r="F27" s="316"/>
      <c r="G27" s="311"/>
      <c r="H27" s="101" t="s">
        <v>454</v>
      </c>
    </row>
    <row r="28" spans="1:8" ht="19.5" customHeight="1">
      <c r="A28" s="98"/>
      <c r="B28" s="124"/>
      <c r="C28" s="308"/>
      <c r="D28" s="316"/>
      <c r="E28" s="157">
        <v>500</v>
      </c>
      <c r="F28" s="316"/>
      <c r="G28" s="311"/>
      <c r="H28" s="119" t="str">
        <f>$H$25</f>
        <v>楊綠霏小姐指定捐款(圖書室獎勵品)</v>
      </c>
    </row>
    <row r="29" spans="1:8" ht="19.5" customHeight="1">
      <c r="A29" s="98"/>
      <c r="B29" s="124"/>
      <c r="C29" s="308"/>
      <c r="D29" s="302"/>
      <c r="E29" s="157"/>
      <c r="F29" s="316"/>
      <c r="G29" s="311"/>
      <c r="H29" s="101"/>
    </row>
    <row r="30" spans="1:8" ht="19.5" customHeight="1">
      <c r="A30" s="98"/>
      <c r="B30" s="122"/>
      <c r="C30" s="307" t="s">
        <v>142</v>
      </c>
      <c r="D30" s="305">
        <v>5000</v>
      </c>
      <c r="E30" s="159"/>
      <c r="F30" s="301">
        <f>SUM(E30:E33)</f>
        <v>0</v>
      </c>
      <c r="G30" s="301">
        <f>G17+F30</f>
        <v>1153743</v>
      </c>
      <c r="H30" s="44"/>
    </row>
    <row r="31" spans="1:8" ht="19.5" customHeight="1">
      <c r="A31" s="98"/>
      <c r="B31" s="124"/>
      <c r="C31" s="308"/>
      <c r="D31" s="322"/>
      <c r="E31" s="159"/>
      <c r="F31" s="316"/>
      <c r="G31" s="316"/>
      <c r="H31" s="44"/>
    </row>
    <row r="32" spans="1:8" ht="19.5" customHeight="1">
      <c r="A32" s="98"/>
      <c r="B32" s="124"/>
      <c r="C32" s="308"/>
      <c r="D32" s="322"/>
      <c r="E32" s="159"/>
      <c r="F32" s="316"/>
      <c r="G32" s="316"/>
      <c r="H32" s="44"/>
    </row>
    <row r="33" spans="1:8" ht="19.5" customHeight="1">
      <c r="A33" s="93"/>
      <c r="B33" s="124"/>
      <c r="C33" s="309"/>
      <c r="D33" s="306"/>
      <c r="E33" s="158"/>
      <c r="F33" s="302"/>
      <c r="G33" s="302"/>
      <c r="H33" s="44"/>
    </row>
    <row r="34" spans="1:8" ht="23.25" customHeight="1">
      <c r="A34" s="94" t="s">
        <v>280</v>
      </c>
      <c r="B34" s="218" t="s">
        <v>305</v>
      </c>
      <c r="C34" s="307" t="s">
        <v>379</v>
      </c>
      <c r="D34" s="305">
        <v>45000</v>
      </c>
      <c r="E34" s="170">
        <v>21800</v>
      </c>
      <c r="F34" s="301">
        <f>SUM(E34:E35)</f>
        <v>21800</v>
      </c>
      <c r="G34" s="301">
        <f>G30+F34</f>
        <v>1175543</v>
      </c>
      <c r="H34" s="11"/>
    </row>
    <row r="35" spans="1:8" ht="17.25" customHeight="1">
      <c r="A35" s="98"/>
      <c r="B35" s="124"/>
      <c r="C35" s="309"/>
      <c r="D35" s="306"/>
      <c r="E35" s="159"/>
      <c r="F35" s="302"/>
      <c r="G35" s="302"/>
      <c r="H35" s="11"/>
    </row>
    <row r="36" spans="1:8" ht="19.5" customHeight="1">
      <c r="A36" s="94" t="s">
        <v>263</v>
      </c>
      <c r="B36" s="121" t="s">
        <v>261</v>
      </c>
      <c r="C36" s="307" t="s">
        <v>380</v>
      </c>
      <c r="D36" s="305">
        <v>1000</v>
      </c>
      <c r="E36" s="175">
        <v>1117</v>
      </c>
      <c r="F36" s="301">
        <f>SUM(E36:E37)</f>
        <v>1117</v>
      </c>
      <c r="G36" s="301">
        <f>G34+F36</f>
        <v>1176660</v>
      </c>
      <c r="H36" s="11"/>
    </row>
    <row r="37" spans="1:8" ht="19.5" customHeight="1">
      <c r="A37" s="98"/>
      <c r="B37" s="124"/>
      <c r="C37" s="308"/>
      <c r="D37" s="322"/>
      <c r="E37" s="175"/>
      <c r="F37" s="316"/>
      <c r="G37" s="316"/>
      <c r="H37" s="11"/>
    </row>
    <row r="38" spans="1:8" ht="19.5" customHeight="1">
      <c r="A38" s="94" t="s">
        <v>122</v>
      </c>
      <c r="B38" s="121" t="s">
        <v>259</v>
      </c>
      <c r="C38" s="303" t="s">
        <v>382</v>
      </c>
      <c r="D38" s="301">
        <v>43000</v>
      </c>
      <c r="E38" s="285">
        <v>21070</v>
      </c>
      <c r="F38" s="305">
        <f>SUM(E38:E39)</f>
        <v>42070</v>
      </c>
      <c r="G38" s="301">
        <f>G36+F38</f>
        <v>1218730</v>
      </c>
      <c r="H38" s="11"/>
    </row>
    <row r="39" spans="1:8" ht="26.25" customHeight="1">
      <c r="A39" s="98" t="s">
        <v>126</v>
      </c>
      <c r="B39" s="124" t="s">
        <v>360</v>
      </c>
      <c r="C39" s="304"/>
      <c r="D39" s="302"/>
      <c r="E39" s="159">
        <v>21000</v>
      </c>
      <c r="F39" s="306"/>
      <c r="G39" s="302"/>
      <c r="H39" s="11"/>
    </row>
    <row r="40" spans="1:8" ht="20.25" customHeight="1">
      <c r="A40" s="98" t="str">
        <f>'101學年度經費收支出'!A31</f>
        <v>收入028</v>
      </c>
      <c r="B40" s="124" t="str">
        <f>'101學年度經費收支出'!B31</f>
        <v>102.05.24</v>
      </c>
      <c r="C40" s="102" t="s">
        <v>268</v>
      </c>
      <c r="D40" s="165"/>
      <c r="E40" s="158">
        <v>7300</v>
      </c>
      <c r="F40" s="157">
        <v>7300</v>
      </c>
      <c r="G40" s="158">
        <f>G38+F40</f>
        <v>1226030</v>
      </c>
      <c r="H40" s="28"/>
    </row>
    <row r="41" spans="1:8" ht="20.25" customHeight="1">
      <c r="A41" s="98" t="s">
        <v>61</v>
      </c>
      <c r="B41" s="122" t="s">
        <v>285</v>
      </c>
      <c r="C41" s="307" t="s">
        <v>288</v>
      </c>
      <c r="D41" s="310">
        <v>0</v>
      </c>
      <c r="E41" s="195">
        <v>150</v>
      </c>
      <c r="F41" s="313">
        <f>SUM(E41:E44)</f>
        <v>14450</v>
      </c>
      <c r="G41" s="301">
        <f>G40+F41</f>
        <v>1240480</v>
      </c>
      <c r="H41" s="101" t="s">
        <v>290</v>
      </c>
    </row>
    <row r="42" spans="1:8" ht="20.25" customHeight="1">
      <c r="A42" s="98" t="str">
        <f>'101學年度經費收支出'!A16</f>
        <v>收入013</v>
      </c>
      <c r="B42" s="124" t="str">
        <f>'101學年度經費收支出'!B16</f>
        <v>102.01.08</v>
      </c>
      <c r="C42" s="308"/>
      <c r="D42" s="311"/>
      <c r="E42" s="195">
        <v>150</v>
      </c>
      <c r="F42" s="314"/>
      <c r="G42" s="316"/>
      <c r="H42" s="101" t="s">
        <v>294</v>
      </c>
    </row>
    <row r="43" spans="1:8" ht="20.25" customHeight="1">
      <c r="A43" s="98" t="s">
        <v>308</v>
      </c>
      <c r="B43" s="124" t="s">
        <v>306</v>
      </c>
      <c r="C43" s="308"/>
      <c r="D43" s="311"/>
      <c r="E43" s="195">
        <v>150</v>
      </c>
      <c r="F43" s="314"/>
      <c r="G43" s="316"/>
      <c r="H43" s="101" t="s">
        <v>309</v>
      </c>
    </row>
    <row r="44" spans="1:8" ht="20.25" customHeight="1">
      <c r="A44" s="98" t="str">
        <f>'101學年度經費收支出'!A30</f>
        <v>收入027</v>
      </c>
      <c r="B44" s="124" t="str">
        <f>'101學年度經費收支出'!B30</f>
        <v>102.05.21</v>
      </c>
      <c r="C44" s="309"/>
      <c r="D44" s="312"/>
      <c r="E44" s="159">
        <v>14000</v>
      </c>
      <c r="F44" s="315"/>
      <c r="G44" s="302"/>
      <c r="H44" s="44" t="s">
        <v>495</v>
      </c>
    </row>
    <row r="45" spans="1:11" ht="25.5" customHeight="1" thickBot="1">
      <c r="A45" s="125">
        <f>G41</f>
        <v>1240480</v>
      </c>
      <c r="B45" s="126"/>
      <c r="C45" s="106" t="s">
        <v>28</v>
      </c>
      <c r="D45" s="160">
        <f>SUM(D3:D44)</f>
        <v>1033387</v>
      </c>
      <c r="E45" s="161"/>
      <c r="F45" s="282">
        <f>SUM(F3:F42)</f>
        <v>1240480</v>
      </c>
      <c r="G45" s="282">
        <f>G41</f>
        <v>1240480</v>
      </c>
      <c r="H45" s="12"/>
      <c r="K45" s="13"/>
    </row>
    <row r="46" spans="1:8" ht="25.5" customHeight="1" thickTop="1">
      <c r="A46" s="94" t="s">
        <v>120</v>
      </c>
      <c r="B46" s="121" t="s">
        <v>134</v>
      </c>
      <c r="C46" s="91" t="s">
        <v>0</v>
      </c>
      <c r="D46" s="162" t="s">
        <v>143</v>
      </c>
      <c r="E46" s="152"/>
      <c r="F46" s="163" t="s">
        <v>144</v>
      </c>
      <c r="G46" s="152" t="s">
        <v>55</v>
      </c>
      <c r="H46" s="10" t="s">
        <v>138</v>
      </c>
    </row>
    <row r="47" spans="1:8" s="15" customFormat="1" ht="25.5" customHeight="1">
      <c r="A47" s="127" t="s">
        <v>205</v>
      </c>
      <c r="B47" s="128"/>
      <c r="C47" s="107" t="s">
        <v>183</v>
      </c>
      <c r="D47" s="164">
        <v>6000</v>
      </c>
      <c r="E47" s="165"/>
      <c r="F47" s="166"/>
      <c r="G47" s="166"/>
      <c r="H47" s="14"/>
    </row>
    <row r="48" spans="1:8" s="15" customFormat="1" ht="25.5" customHeight="1">
      <c r="A48" s="94" t="str">
        <f>'101學年度經費收支出'!A43</f>
        <v>支出009</v>
      </c>
      <c r="B48" s="94" t="str">
        <f>'101學年度經費收支出'!B43</f>
        <v>101.12.22</v>
      </c>
      <c r="C48" s="33" t="str">
        <f>'101學年度經費收支出'!C43</f>
        <v>更換家長委員會存褶印鑑</v>
      </c>
      <c r="D48" s="165"/>
      <c r="E48" s="170"/>
      <c r="F48" s="380">
        <v>50</v>
      </c>
      <c r="G48" s="166"/>
      <c r="H48" s="14"/>
    </row>
    <row r="49" spans="1:8" s="15" customFormat="1" ht="25.5" customHeight="1">
      <c r="A49" s="94" t="str">
        <f>'101學年度經費收支出'!A44</f>
        <v>支出010</v>
      </c>
      <c r="B49" s="94" t="str">
        <f>'101學年度經費收支出'!B44</f>
        <v>101.12.22</v>
      </c>
      <c r="C49" s="33" t="str">
        <f>'101學年度經費收支出'!C44</f>
        <v>獎勵師生參加校外比賽紅包袋</v>
      </c>
      <c r="D49" s="165"/>
      <c r="E49" s="170"/>
      <c r="F49" s="380">
        <v>56</v>
      </c>
      <c r="G49" s="166"/>
      <c r="H49" s="14"/>
    </row>
    <row r="50" spans="1:8" s="15" customFormat="1" ht="25.5" customHeight="1">
      <c r="A50" s="94"/>
      <c r="B50" s="94"/>
      <c r="C50" s="33"/>
      <c r="D50" s="165"/>
      <c r="E50" s="170"/>
      <c r="F50" s="157"/>
      <c r="G50" s="166"/>
      <c r="H50" s="14"/>
    </row>
    <row r="51" spans="1:8" s="15" customFormat="1" ht="25.5" customHeight="1">
      <c r="A51" s="94"/>
      <c r="B51" s="94"/>
      <c r="C51" s="33"/>
      <c r="D51" s="165"/>
      <c r="E51" s="170"/>
      <c r="F51" s="157"/>
      <c r="G51" s="166"/>
      <c r="H51" s="14"/>
    </row>
    <row r="52" spans="1:8" s="15" customFormat="1" ht="25.5" customHeight="1" thickBot="1">
      <c r="A52" s="129"/>
      <c r="B52" s="129"/>
      <c r="C52" s="108" t="s">
        <v>28</v>
      </c>
      <c r="D52" s="167">
        <f>SUM(D47:D51)</f>
        <v>6000</v>
      </c>
      <c r="E52" s="167"/>
      <c r="F52" s="167">
        <f>SUM(F48:F51)</f>
        <v>106</v>
      </c>
      <c r="G52" s="167">
        <f>D52-F52</f>
        <v>5894</v>
      </c>
      <c r="H52" s="16"/>
    </row>
    <row r="53" spans="1:8" s="15" customFormat="1" ht="25.5" customHeight="1" thickTop="1">
      <c r="A53" s="130" t="s">
        <v>206</v>
      </c>
      <c r="B53" s="131"/>
      <c r="C53" s="107" t="s">
        <v>184</v>
      </c>
      <c r="D53" s="168">
        <v>5000</v>
      </c>
      <c r="E53" s="168"/>
      <c r="F53" s="168"/>
      <c r="G53" s="169"/>
      <c r="H53" s="17"/>
    </row>
    <row r="54" spans="1:8" s="15" customFormat="1" ht="25.5" customHeight="1">
      <c r="A54" s="134" t="str">
        <f>'101學年度經費收支出'!A38</f>
        <v>支出004</v>
      </c>
      <c r="B54" s="200" t="str">
        <f>'101學年度經費收支出'!B38</f>
        <v>101.12.17</v>
      </c>
      <c r="C54" s="227" t="str">
        <f>'101學年度經費收支出'!C38</f>
        <v>新、卸任會長交接典禮請柬印製</v>
      </c>
      <c r="D54" s="155"/>
      <c r="E54" s="155"/>
      <c r="F54" s="378">
        <v>1650</v>
      </c>
      <c r="G54" s="171"/>
      <c r="H54" s="95"/>
    </row>
    <row r="55" spans="1:8" s="15" customFormat="1" ht="25.5" customHeight="1">
      <c r="A55" s="94"/>
      <c r="B55" s="94"/>
      <c r="C55" s="33"/>
      <c r="D55" s="155"/>
      <c r="E55" s="155"/>
      <c r="F55" s="170"/>
      <c r="G55" s="171"/>
      <c r="H55" s="95"/>
    </row>
    <row r="56" spans="1:8" s="15" customFormat="1" ht="25.5" customHeight="1" thickBot="1">
      <c r="A56" s="129"/>
      <c r="B56" s="129"/>
      <c r="C56" s="108" t="s">
        <v>28</v>
      </c>
      <c r="D56" s="167">
        <f>SUM(D53:D55)</f>
        <v>5000</v>
      </c>
      <c r="E56" s="167"/>
      <c r="F56" s="167">
        <f>SUM(F54:F55)</f>
        <v>1650</v>
      </c>
      <c r="G56" s="167">
        <f>D56-F56</f>
        <v>3350</v>
      </c>
      <c r="H56" s="16"/>
    </row>
    <row r="57" spans="1:8" s="15" customFormat="1" ht="25.5" customHeight="1" thickTop="1">
      <c r="A57" s="130" t="s">
        <v>6</v>
      </c>
      <c r="B57" s="131"/>
      <c r="C57" s="109" t="s">
        <v>185</v>
      </c>
      <c r="D57" s="164">
        <v>35000</v>
      </c>
      <c r="E57" s="168"/>
      <c r="F57" s="169"/>
      <c r="G57" s="166"/>
      <c r="H57" s="14"/>
    </row>
    <row r="58" spans="1:8" s="15" customFormat="1" ht="25.5" customHeight="1">
      <c r="A58" s="94" t="s">
        <v>313</v>
      </c>
      <c r="B58" s="94" t="s">
        <v>312</v>
      </c>
      <c r="C58" s="221" t="s">
        <v>315</v>
      </c>
      <c r="D58" s="172"/>
      <c r="E58" s="172"/>
      <c r="F58" s="377">
        <v>875</v>
      </c>
      <c r="G58" s="166"/>
      <c r="H58" s="14"/>
    </row>
    <row r="59" spans="1:8" s="15" customFormat="1" ht="25.5" customHeight="1">
      <c r="A59" s="94" t="s">
        <v>316</v>
      </c>
      <c r="B59" s="94" t="s">
        <v>312</v>
      </c>
      <c r="C59" s="221" t="s">
        <v>317</v>
      </c>
      <c r="D59" s="172"/>
      <c r="E59" s="172"/>
      <c r="F59" s="377">
        <v>5270</v>
      </c>
      <c r="G59" s="173"/>
      <c r="H59" s="18"/>
    </row>
    <row r="60" spans="1:8" s="15" customFormat="1" ht="25.5" customHeight="1">
      <c r="A60" s="94"/>
      <c r="B60" s="94"/>
      <c r="C60" s="33"/>
      <c r="D60" s="157"/>
      <c r="E60" s="157"/>
      <c r="F60" s="157"/>
      <c r="G60" s="173"/>
      <c r="H60" s="18"/>
    </row>
    <row r="61" spans="1:8" ht="25.5" customHeight="1" thickBot="1">
      <c r="A61" s="129"/>
      <c r="B61" s="129"/>
      <c r="C61" s="108" t="s">
        <v>28</v>
      </c>
      <c r="D61" s="167">
        <f>SUM(D57:D60)</f>
        <v>35000</v>
      </c>
      <c r="E61" s="167"/>
      <c r="F61" s="167">
        <f>SUM(F58:F60)</f>
        <v>6145</v>
      </c>
      <c r="G61" s="167">
        <f>D61-F61</f>
        <v>28855</v>
      </c>
      <c r="H61" s="16"/>
    </row>
    <row r="62" spans="1:8" ht="25.5" customHeight="1" thickTop="1">
      <c r="A62" s="130" t="s">
        <v>8</v>
      </c>
      <c r="B62" s="131"/>
      <c r="C62" s="109" t="s">
        <v>186</v>
      </c>
      <c r="D62" s="164">
        <v>20000</v>
      </c>
      <c r="E62" s="174"/>
      <c r="F62" s="168"/>
      <c r="G62" s="165"/>
      <c r="H62" s="19"/>
    </row>
    <row r="63" spans="1:8" ht="25.5" customHeight="1">
      <c r="A63" s="94" t="str">
        <f>'101學年度經費收支出'!A46</f>
        <v>支出012</v>
      </c>
      <c r="B63" s="94" t="str">
        <f>'101學年度經費收支出'!B46</f>
        <v>102.01.02</v>
      </c>
      <c r="C63" s="33" t="str">
        <f>'101學年度經費收支出'!C46</f>
        <v>志工張玉玲母親辭世奠儀</v>
      </c>
      <c r="D63" s="156"/>
      <c r="E63" s="159"/>
      <c r="F63" s="383">
        <v>1000</v>
      </c>
      <c r="G63" s="165"/>
      <c r="H63" s="43"/>
    </row>
    <row r="64" spans="1:8" ht="27">
      <c r="A64" s="94" t="str">
        <f>'101學年度經費收支出'!A47</f>
        <v>支出013</v>
      </c>
      <c r="B64" s="94" t="str">
        <f>'101學年度經費收支出'!B47</f>
        <v>102.01.02</v>
      </c>
      <c r="C64" s="219" t="str">
        <f>'101學年度經費收支出'!C47</f>
        <v>李信德教師新婚陳麗耕教師弄璋禮金</v>
      </c>
      <c r="D64" s="156"/>
      <c r="E64" s="159"/>
      <c r="F64" s="383">
        <v>2000</v>
      </c>
      <c r="G64" s="165"/>
      <c r="H64" s="43"/>
    </row>
    <row r="65" spans="1:8" ht="25.5" customHeight="1">
      <c r="A65" s="94" t="str">
        <f>'101學年度經費收支出'!A49</f>
        <v>支出015</v>
      </c>
      <c r="B65" s="214" t="str">
        <f>'101學年度經費收支出'!B49</f>
        <v>102.01.04</v>
      </c>
      <c r="C65" s="33" t="str">
        <f>'101學年度經費收支出'!C49</f>
        <v>志工蔡美甄公公辭世奠儀</v>
      </c>
      <c r="D65" s="156"/>
      <c r="E65" s="159"/>
      <c r="F65" s="383">
        <v>1000</v>
      </c>
      <c r="G65" s="165"/>
      <c r="H65" s="43"/>
    </row>
    <row r="66" spans="1:8" s="237" customFormat="1" ht="25.5" customHeight="1">
      <c r="A66" s="214" t="s">
        <v>355</v>
      </c>
      <c r="B66" s="214" t="s">
        <v>413</v>
      </c>
      <c r="C66" s="224" t="s">
        <v>364</v>
      </c>
      <c r="D66" s="241"/>
      <c r="E66" s="242"/>
      <c r="F66" s="383">
        <v>1000</v>
      </c>
      <c r="G66" s="172"/>
      <c r="H66" s="244"/>
    </row>
    <row r="67" spans="1:8" s="237" customFormat="1" ht="25.5" customHeight="1">
      <c r="A67" s="214" t="s">
        <v>356</v>
      </c>
      <c r="B67" s="214" t="s">
        <v>413</v>
      </c>
      <c r="C67" s="224" t="s">
        <v>363</v>
      </c>
      <c r="D67" s="241"/>
      <c r="E67" s="242"/>
      <c r="F67" s="383">
        <v>1200</v>
      </c>
      <c r="G67" s="172"/>
      <c r="H67" s="244"/>
    </row>
    <row r="68" spans="1:8" s="237" customFormat="1" ht="25.5" customHeight="1">
      <c r="A68" s="214" t="str">
        <f>'101學年度經費收支出'!A80</f>
        <v>支出046</v>
      </c>
      <c r="B68" s="214" t="str">
        <f>'101學年度經費收支出'!B80</f>
        <v>102.05.10</v>
      </c>
      <c r="C68" s="224" t="str">
        <f>'101學年度經費收支出'!C80</f>
        <v>凱旋國中校慶禮金</v>
      </c>
      <c r="D68" s="241"/>
      <c r="E68" s="242"/>
      <c r="F68" s="383">
        <v>1000</v>
      </c>
      <c r="G68" s="172"/>
      <c r="H68" s="244"/>
    </row>
    <row r="69" spans="1:8" s="237" customFormat="1" ht="25.5" customHeight="1">
      <c r="A69" s="214" t="str">
        <f>'101學年度經費收支出'!A87</f>
        <v>支出053</v>
      </c>
      <c r="B69" s="214" t="str">
        <f>'101學年度經費收支出'!B87</f>
        <v>102.06.03</v>
      </c>
      <c r="C69" s="224" t="str">
        <f>'101學年度經費收支出'!C87</f>
        <v>黃坤忠教師丈人往生花籃</v>
      </c>
      <c r="D69" s="241"/>
      <c r="E69" s="242"/>
      <c r="F69" s="383">
        <v>1000</v>
      </c>
      <c r="G69" s="172"/>
      <c r="H69" s="244"/>
    </row>
    <row r="70" spans="1:8" s="237" customFormat="1" ht="25.5" customHeight="1">
      <c r="A70" s="214" t="s">
        <v>466</v>
      </c>
      <c r="B70" s="214" t="s">
        <v>500</v>
      </c>
      <c r="C70" s="224" t="s">
        <v>499</v>
      </c>
      <c r="D70" s="241"/>
      <c r="E70" s="242"/>
      <c r="F70" s="383">
        <v>1000</v>
      </c>
      <c r="G70" s="172"/>
      <c r="H70" s="244"/>
    </row>
    <row r="71" spans="1:8" s="237" customFormat="1" ht="25.5" customHeight="1">
      <c r="A71" s="214"/>
      <c r="B71" s="214"/>
      <c r="C71" s="240"/>
      <c r="D71" s="241"/>
      <c r="E71" s="242"/>
      <c r="F71" s="243"/>
      <c r="G71" s="172"/>
      <c r="H71" s="244"/>
    </row>
    <row r="72" spans="1:8" ht="25.5" customHeight="1">
      <c r="A72" s="94"/>
      <c r="B72" s="94"/>
      <c r="C72" s="33"/>
      <c r="D72" s="156"/>
      <c r="E72" s="159"/>
      <c r="F72" s="239"/>
      <c r="G72" s="165"/>
      <c r="H72" s="43"/>
    </row>
    <row r="73" spans="1:8" ht="25.5" customHeight="1" thickBot="1">
      <c r="A73" s="129"/>
      <c r="B73" s="129"/>
      <c r="C73" s="108" t="s">
        <v>28</v>
      </c>
      <c r="D73" s="167">
        <f>SUM(D62:D72)</f>
        <v>20000</v>
      </c>
      <c r="E73" s="167"/>
      <c r="F73" s="167">
        <f>SUM(F63:F72)</f>
        <v>9200</v>
      </c>
      <c r="G73" s="167">
        <f>D73-F73</f>
        <v>10800</v>
      </c>
      <c r="H73" s="20"/>
    </row>
    <row r="74" spans="1:8" ht="25.5" customHeight="1" thickTop="1">
      <c r="A74" s="130" t="s">
        <v>89</v>
      </c>
      <c r="B74" s="131"/>
      <c r="C74" s="109" t="s">
        <v>187</v>
      </c>
      <c r="D74" s="164">
        <v>15000</v>
      </c>
      <c r="E74" s="174"/>
      <c r="F74" s="169"/>
      <c r="G74" s="165"/>
      <c r="H74" s="21"/>
    </row>
    <row r="75" spans="1:8" ht="25.5" customHeight="1">
      <c r="A75" s="94" t="str">
        <f>'101學年度經費收支出'!A39</f>
        <v>支出005</v>
      </c>
      <c r="B75" s="94" t="str">
        <f>'101學年度經費收支出'!B39</f>
        <v>101.12.17</v>
      </c>
      <c r="C75" s="33" t="str">
        <f>'101學年度經費收支出'!C39</f>
        <v>顧問聘書</v>
      </c>
      <c r="D75" s="170"/>
      <c r="E75" s="165"/>
      <c r="F75" s="382">
        <v>6300</v>
      </c>
      <c r="G75" s="165"/>
      <c r="H75" s="22"/>
    </row>
    <row r="76" spans="1:8" ht="25.5" customHeight="1">
      <c r="A76" s="94" t="str">
        <f>'101學年度經費收支出'!A40</f>
        <v>支出006</v>
      </c>
      <c r="B76" s="94" t="str">
        <f>'101學年度經費收支出'!B40</f>
        <v>101.12.17</v>
      </c>
      <c r="C76" s="33" t="str">
        <f>'101學年度經費收支出'!C40</f>
        <v>新、卸任會長紀念品</v>
      </c>
      <c r="D76" s="175"/>
      <c r="E76" s="153"/>
      <c r="F76" s="383">
        <v>6400</v>
      </c>
      <c r="G76" s="153"/>
      <c r="H76" s="23"/>
    </row>
    <row r="77" spans="1:8" ht="25.5" customHeight="1">
      <c r="A77" s="94"/>
      <c r="B77" s="121"/>
      <c r="C77" s="33"/>
      <c r="D77" s="153"/>
      <c r="E77" s="153"/>
      <c r="F77" s="153"/>
      <c r="G77" s="153"/>
      <c r="H77" s="23"/>
    </row>
    <row r="78" spans="1:8" ht="25.5" customHeight="1" thickBot="1">
      <c r="A78" s="132"/>
      <c r="B78" s="132"/>
      <c r="C78" s="110" t="s">
        <v>28</v>
      </c>
      <c r="D78" s="176">
        <f>SUM(D74:D77)</f>
        <v>15000</v>
      </c>
      <c r="E78" s="176"/>
      <c r="F78" s="176">
        <f>SUM(F75:F77)</f>
        <v>12700</v>
      </c>
      <c r="G78" s="167">
        <f>D78-F78</f>
        <v>2300</v>
      </c>
      <c r="H78" s="24"/>
    </row>
    <row r="79" spans="1:8" ht="25.5" customHeight="1" thickTop="1">
      <c r="A79" s="130" t="s">
        <v>91</v>
      </c>
      <c r="B79" s="133"/>
      <c r="C79" s="109" t="s">
        <v>532</v>
      </c>
      <c r="D79" s="164">
        <v>11435</v>
      </c>
      <c r="E79" s="174"/>
      <c r="F79" s="168"/>
      <c r="G79" s="177"/>
      <c r="H79" s="25"/>
    </row>
    <row r="80" spans="1:8" ht="25.5" customHeight="1">
      <c r="A80" s="94"/>
      <c r="B80" s="94"/>
      <c r="C80" s="33"/>
      <c r="D80" s="177"/>
      <c r="E80" s="177"/>
      <c r="F80" s="155"/>
      <c r="G80" s="177"/>
      <c r="H80" s="25"/>
    </row>
    <row r="81" spans="1:8" ht="25.5" customHeight="1">
      <c r="A81" s="94"/>
      <c r="B81" s="94"/>
      <c r="C81" s="33"/>
      <c r="D81" s="165"/>
      <c r="E81" s="165"/>
      <c r="F81" s="157"/>
      <c r="G81" s="165"/>
      <c r="H81" s="22"/>
    </row>
    <row r="82" spans="1:8" ht="25.5" customHeight="1" thickBot="1">
      <c r="A82" s="129"/>
      <c r="B82" s="129"/>
      <c r="C82" s="108" t="s">
        <v>28</v>
      </c>
      <c r="D82" s="167">
        <f>SUM(D79:D81)</f>
        <v>11435</v>
      </c>
      <c r="E82" s="167"/>
      <c r="F82" s="167">
        <f>SUM(F80:F81)</f>
        <v>0</v>
      </c>
      <c r="G82" s="167">
        <f>D82-F82</f>
        <v>11435</v>
      </c>
      <c r="H82" s="26"/>
    </row>
    <row r="83" spans="1:8" s="15" customFormat="1" ht="25.5" customHeight="1" thickTop="1">
      <c r="A83" s="127" t="s">
        <v>207</v>
      </c>
      <c r="B83" s="121"/>
      <c r="C83" s="109" t="s">
        <v>189</v>
      </c>
      <c r="D83" s="178">
        <v>80000</v>
      </c>
      <c r="E83" s="172"/>
      <c r="F83" s="165"/>
      <c r="G83" s="172"/>
      <c r="H83" s="21"/>
    </row>
    <row r="84" spans="1:8" s="15" customFormat="1" ht="25.5" customHeight="1">
      <c r="A84" s="94" t="str">
        <f>'101學年度經費收支出'!A75</f>
        <v>支出041</v>
      </c>
      <c r="B84" s="94" t="str">
        <f>'101學年度經費收支出'!B75</f>
        <v>102.05.08</v>
      </c>
      <c r="C84" s="33" t="str">
        <f>'101學年度經費收支出'!C75</f>
        <v>校慶運動會獎勵品</v>
      </c>
      <c r="D84" s="179"/>
      <c r="E84" s="179"/>
      <c r="F84" s="380">
        <v>17470</v>
      </c>
      <c r="G84" s="179"/>
      <c r="H84" s="45"/>
    </row>
    <row r="85" spans="1:8" s="15" customFormat="1" ht="25.5" customHeight="1">
      <c r="A85" s="94" t="str">
        <f>'101學年度經費收支出'!A77</f>
        <v>支出043</v>
      </c>
      <c r="B85" s="94" t="str">
        <f>'101學年度經費收支出'!B77</f>
        <v>102.05.10</v>
      </c>
      <c r="C85" s="33" t="str">
        <f>'101學年度經費收支出'!C77</f>
        <v>校慶運動會請柬印製</v>
      </c>
      <c r="D85" s="179"/>
      <c r="E85" s="179"/>
      <c r="F85" s="380">
        <v>2280</v>
      </c>
      <c r="G85" s="179"/>
      <c r="H85" s="45"/>
    </row>
    <row r="86" spans="1:8" s="15" customFormat="1" ht="25.5" customHeight="1">
      <c r="A86" s="94" t="str">
        <f>'101學年度經費收支出'!A78</f>
        <v>支出044</v>
      </c>
      <c r="B86" s="94" t="str">
        <f>'101學年度經費收支出'!B78</f>
        <v>102.05.10</v>
      </c>
      <c r="C86" s="261" t="str">
        <f>'101學年度經費收支出'!C78</f>
        <v>校慶運動會成人組800M接力賽獎勵禮卷</v>
      </c>
      <c r="D86" s="179"/>
      <c r="E86" s="179"/>
      <c r="F86" s="380">
        <v>1600</v>
      </c>
      <c r="G86" s="179"/>
      <c r="H86" s="45"/>
    </row>
    <row r="87" spans="1:8" s="15" customFormat="1" ht="25.5" customHeight="1">
      <c r="A87" s="94" t="str">
        <f>'101學年度經費收支出'!A82</f>
        <v>支出048</v>
      </c>
      <c r="B87" s="94" t="str">
        <f>'101學年度經費收支出'!B82</f>
        <v>102.05.10</v>
      </c>
      <c r="C87" s="33" t="str">
        <f>'101學年度經費收支出'!C82</f>
        <v>校慶運動會校刊印製</v>
      </c>
      <c r="D87" s="179"/>
      <c r="E87" s="179"/>
      <c r="F87" s="380">
        <v>26250</v>
      </c>
      <c r="G87" s="179"/>
      <c r="H87" s="45"/>
    </row>
    <row r="88" spans="1:8" s="15" customFormat="1" ht="25.5" customHeight="1">
      <c r="A88" s="94" t="str">
        <f>'101學年度經費收支出'!A85</f>
        <v>支出051</v>
      </c>
      <c r="B88" s="94" t="str">
        <f>'101學年度經費收支出'!B85</f>
        <v>102.06.03</v>
      </c>
      <c r="C88" s="261" t="str">
        <f>'101學年度經費收支出'!C85</f>
        <v>校慶運動會補助班級表演及趣味競賽獎勵</v>
      </c>
      <c r="D88" s="179"/>
      <c r="E88" s="179"/>
      <c r="F88" s="380">
        <v>26442</v>
      </c>
      <c r="G88" s="179"/>
      <c r="H88" s="45"/>
    </row>
    <row r="89" spans="1:8" s="238" customFormat="1" ht="25.5" customHeight="1">
      <c r="A89" s="214" t="s">
        <v>465</v>
      </c>
      <c r="B89" s="214" t="str">
        <f>$B$84</f>
        <v>102.05.08</v>
      </c>
      <c r="C89" s="224" t="s">
        <v>505</v>
      </c>
      <c r="D89" s="179"/>
      <c r="E89" s="179"/>
      <c r="F89" s="380">
        <v>900</v>
      </c>
      <c r="G89" s="179"/>
      <c r="H89" s="291"/>
    </row>
    <row r="90" spans="1:8" s="294" customFormat="1" ht="25.5" customHeight="1">
      <c r="A90" s="214" t="s">
        <v>436</v>
      </c>
      <c r="B90" s="214" t="str">
        <f>$B$84</f>
        <v>102.05.08</v>
      </c>
      <c r="C90" s="224" t="s">
        <v>507</v>
      </c>
      <c r="D90" s="292"/>
      <c r="E90" s="292"/>
      <c r="F90" s="385">
        <v>6000</v>
      </c>
      <c r="G90" s="292"/>
      <c r="H90" s="293"/>
    </row>
    <row r="91" spans="1:8" s="15" customFormat="1" ht="25.5" customHeight="1" thickBot="1">
      <c r="A91" s="129"/>
      <c r="B91" s="129"/>
      <c r="C91" s="108" t="s">
        <v>28</v>
      </c>
      <c r="D91" s="167">
        <f>SUM(D83:D83)</f>
        <v>80000</v>
      </c>
      <c r="E91" s="167"/>
      <c r="F91" s="167">
        <f>SUM(F84:F90)</f>
        <v>80942</v>
      </c>
      <c r="G91" s="167">
        <f>D91-F91</f>
        <v>-942</v>
      </c>
      <c r="H91" s="26"/>
    </row>
    <row r="92" spans="1:8" s="15" customFormat="1" ht="25.5" customHeight="1" thickTop="1">
      <c r="A92" s="134" t="s">
        <v>208</v>
      </c>
      <c r="B92" s="135"/>
      <c r="C92" s="109" t="s">
        <v>190</v>
      </c>
      <c r="D92" s="177">
        <v>30000</v>
      </c>
      <c r="E92" s="177"/>
      <c r="F92" s="155"/>
      <c r="G92" s="177"/>
      <c r="H92" s="27"/>
    </row>
    <row r="93" spans="1:8" s="15" customFormat="1" ht="25.5" customHeight="1">
      <c r="A93" s="94"/>
      <c r="B93" s="94"/>
      <c r="C93" s="33"/>
      <c r="D93" s="157"/>
      <c r="E93" s="157"/>
      <c r="F93" s="155"/>
      <c r="G93" s="177"/>
      <c r="H93" s="27"/>
    </row>
    <row r="94" spans="1:8" s="15" customFormat="1" ht="25.5" customHeight="1">
      <c r="A94" s="94"/>
      <c r="B94" s="94"/>
      <c r="C94" s="33"/>
      <c r="D94" s="157"/>
      <c r="E94" s="157"/>
      <c r="F94" s="155"/>
      <c r="G94" s="177"/>
      <c r="H94" s="27"/>
    </row>
    <row r="95" spans="1:8" ht="25.5" customHeight="1">
      <c r="A95" s="94"/>
      <c r="B95" s="94"/>
      <c r="C95" s="33"/>
      <c r="D95" s="157"/>
      <c r="E95" s="157"/>
      <c r="F95" s="157"/>
      <c r="G95" s="165"/>
      <c r="H95" s="22"/>
    </row>
    <row r="96" spans="1:8" s="15" customFormat="1" ht="25.5" customHeight="1" thickBot="1">
      <c r="A96" s="136"/>
      <c r="B96" s="137"/>
      <c r="C96" s="111" t="s">
        <v>28</v>
      </c>
      <c r="D96" s="180">
        <f>SUM(D92:D95)</f>
        <v>30000</v>
      </c>
      <c r="E96" s="180"/>
      <c r="F96" s="180">
        <f>SUM(F93:F95)</f>
        <v>0</v>
      </c>
      <c r="G96" s="167">
        <f>D96-F96</f>
        <v>30000</v>
      </c>
      <c r="H96" s="29"/>
    </row>
    <row r="97" spans="1:8" s="15" customFormat="1" ht="25.5" customHeight="1" thickTop="1">
      <c r="A97" s="127" t="s">
        <v>209</v>
      </c>
      <c r="B97" s="121"/>
      <c r="C97" s="109" t="s">
        <v>191</v>
      </c>
      <c r="D97" s="178">
        <v>27200</v>
      </c>
      <c r="E97" s="172"/>
      <c r="F97" s="165"/>
      <c r="G97" s="172"/>
      <c r="H97" s="30"/>
    </row>
    <row r="98" spans="1:8" s="238" customFormat="1" ht="25.5" customHeight="1">
      <c r="A98" s="234" t="s">
        <v>113</v>
      </c>
      <c r="B98" s="234" t="s">
        <v>413</v>
      </c>
      <c r="C98" s="224" t="s">
        <v>362</v>
      </c>
      <c r="D98" s="178"/>
      <c r="E98" s="172"/>
      <c r="F98" s="377">
        <v>25860</v>
      </c>
      <c r="G98" s="179"/>
      <c r="H98" s="40"/>
    </row>
    <row r="99" spans="1:8" s="15" customFormat="1" ht="25.5" customHeight="1">
      <c r="A99" s="234" t="s">
        <v>354</v>
      </c>
      <c r="B99" s="234" t="s">
        <v>413</v>
      </c>
      <c r="C99" s="224" t="s">
        <v>367</v>
      </c>
      <c r="D99" s="165"/>
      <c r="E99" s="170"/>
      <c r="F99" s="382">
        <v>2800</v>
      </c>
      <c r="G99" s="179"/>
      <c r="H99" s="31"/>
    </row>
    <row r="100" spans="1:8" ht="25.5" customHeight="1" thickBot="1">
      <c r="A100" s="138"/>
      <c r="B100" s="138"/>
      <c r="C100" s="112" t="s">
        <v>28</v>
      </c>
      <c r="D100" s="180">
        <f>SUM(D97:D99)</f>
        <v>27200</v>
      </c>
      <c r="E100" s="180"/>
      <c r="F100" s="180">
        <f>SUM(F98:F99)</f>
        <v>28660</v>
      </c>
      <c r="G100" s="167">
        <f>D100-F100</f>
        <v>-1460</v>
      </c>
      <c r="H100" s="9"/>
    </row>
    <row r="101" spans="1:9" ht="25.5" customHeight="1" thickTop="1">
      <c r="A101" s="130" t="s">
        <v>210</v>
      </c>
      <c r="B101" s="133"/>
      <c r="C101" s="109" t="s">
        <v>192</v>
      </c>
      <c r="D101" s="164">
        <v>15000</v>
      </c>
      <c r="E101" s="174"/>
      <c r="F101" s="168"/>
      <c r="G101" s="174"/>
      <c r="H101" s="32"/>
      <c r="I101" s="6"/>
    </row>
    <row r="102" spans="1:9" ht="25.5" customHeight="1">
      <c r="A102" s="134"/>
      <c r="B102" s="135"/>
      <c r="C102" s="109"/>
      <c r="D102" s="164"/>
      <c r="E102" s="177"/>
      <c r="F102" s="155"/>
      <c r="G102" s="177"/>
      <c r="H102" s="36"/>
      <c r="I102" s="6"/>
    </row>
    <row r="103" spans="1:9" ht="25.5" customHeight="1">
      <c r="A103" s="94"/>
      <c r="B103" s="94"/>
      <c r="C103" s="33"/>
      <c r="D103" s="196"/>
      <c r="E103" s="157"/>
      <c r="F103" s="157"/>
      <c r="G103" s="172"/>
      <c r="H103" s="34"/>
      <c r="I103" s="6"/>
    </row>
    <row r="104" spans="1:9" ht="25.5" customHeight="1" thickBot="1">
      <c r="A104" s="132"/>
      <c r="B104" s="132"/>
      <c r="C104" s="110" t="s">
        <v>28</v>
      </c>
      <c r="D104" s="176">
        <f>SUM(D101:D103)</f>
        <v>15000</v>
      </c>
      <c r="E104" s="176"/>
      <c r="F104" s="176">
        <f>SUM(F103:F103)</f>
        <v>0</v>
      </c>
      <c r="G104" s="167">
        <f>D104-F104</f>
        <v>15000</v>
      </c>
      <c r="H104" s="35"/>
      <c r="I104" s="6"/>
    </row>
    <row r="105" spans="1:8" ht="25.5" customHeight="1" thickTop="1">
      <c r="A105" s="134" t="s">
        <v>211</v>
      </c>
      <c r="B105" s="135"/>
      <c r="C105" s="109" t="s">
        <v>193</v>
      </c>
      <c r="D105" s="164">
        <v>40000</v>
      </c>
      <c r="E105" s="181"/>
      <c r="F105" s="181"/>
      <c r="G105" s="181"/>
      <c r="H105" s="36"/>
    </row>
    <row r="106" spans="1:8" ht="22.5">
      <c r="A106" s="94" t="str">
        <f>'101學年度經費收支出'!A35</f>
        <v>支出001</v>
      </c>
      <c r="B106" s="94" t="str">
        <f>'101學年度經費收支出'!B35</f>
        <v>101.12.17</v>
      </c>
      <c r="C106" s="220" t="str">
        <f>'101學年度經費收支出'!C35</f>
        <v>學生參加校外比賽獎勵金(直排輪、體操、音樂)</v>
      </c>
      <c r="D106" s="157"/>
      <c r="E106" s="170"/>
      <c r="F106" s="380">
        <v>2950</v>
      </c>
      <c r="G106" s="155"/>
      <c r="H106" s="36"/>
    </row>
    <row r="107" spans="1:8" ht="22.5">
      <c r="A107" s="94" t="str">
        <f>'101學年度經費收支出'!A42</f>
        <v>支出008</v>
      </c>
      <c r="B107" s="94" t="str">
        <f>'101學年度經費收支出'!B42</f>
        <v>101.12.17</v>
      </c>
      <c r="C107" s="220" t="str">
        <f>'101學年度經費收支出'!C42</f>
        <v>教師及學生參加校外比賽獎勵金(試題、行動研究、美術、語文)</v>
      </c>
      <c r="D107" s="157"/>
      <c r="E107" s="170"/>
      <c r="F107" s="380">
        <v>3230</v>
      </c>
      <c r="G107" s="155"/>
      <c r="H107" s="36"/>
    </row>
    <row r="108" spans="1:8" ht="15.75">
      <c r="A108" s="94" t="s">
        <v>320</v>
      </c>
      <c r="B108" s="94" t="s">
        <v>318</v>
      </c>
      <c r="C108" s="220" t="s">
        <v>319</v>
      </c>
      <c r="D108" s="157"/>
      <c r="E108" s="170"/>
      <c r="F108" s="380">
        <v>100</v>
      </c>
      <c r="G108" s="155"/>
      <c r="H108" s="36"/>
    </row>
    <row r="109" spans="1:8" ht="15.75">
      <c r="A109" s="94" t="s">
        <v>322</v>
      </c>
      <c r="B109" s="94" t="s">
        <v>306</v>
      </c>
      <c r="C109" s="220" t="s">
        <v>321</v>
      </c>
      <c r="D109" s="157"/>
      <c r="E109" s="170"/>
      <c r="F109" s="380">
        <v>230</v>
      </c>
      <c r="G109" s="155"/>
      <c r="H109" s="36"/>
    </row>
    <row r="110" spans="1:8" ht="15.75">
      <c r="A110" s="94" t="s">
        <v>60</v>
      </c>
      <c r="B110" s="94" t="s">
        <v>334</v>
      </c>
      <c r="C110" s="220" t="s">
        <v>348</v>
      </c>
      <c r="D110" s="157"/>
      <c r="E110" s="170"/>
      <c r="F110" s="380">
        <v>1300</v>
      </c>
      <c r="G110" s="155"/>
      <c r="H110" s="36"/>
    </row>
    <row r="111" spans="1:8" ht="15.75">
      <c r="A111" s="94" t="str">
        <f>'101學年度經費收支出'!A76</f>
        <v>支出042</v>
      </c>
      <c r="B111" s="94" t="str">
        <f>'101學年度經費收支出'!B76</f>
        <v>102.05.08</v>
      </c>
      <c r="C111" s="220" t="str">
        <f>'101學年度經費收支出'!C76</f>
        <v>參加校外比賽得獎獎勵</v>
      </c>
      <c r="D111" s="157"/>
      <c r="E111" s="170"/>
      <c r="F111" s="380">
        <v>200</v>
      </c>
      <c r="G111" s="155"/>
      <c r="H111" s="36"/>
    </row>
    <row r="112" spans="1:8" ht="15.75">
      <c r="A112" s="94" t="str">
        <f>'101學年度經費收支出'!A92</f>
        <v>支出058</v>
      </c>
      <c r="B112" s="94" t="str">
        <f>'101學年度經費收支出'!B92</f>
        <v>102.06.17</v>
      </c>
      <c r="C112" s="220" t="str">
        <f>'101學年度經費收支出'!C92</f>
        <v>學生參加宜蘭縣EEG活動得獎獎勵金</v>
      </c>
      <c r="D112" s="157"/>
      <c r="E112" s="170"/>
      <c r="F112" s="380">
        <v>4550</v>
      </c>
      <c r="G112" s="155"/>
      <c r="H112" s="36"/>
    </row>
    <row r="113" spans="1:8" ht="22.5">
      <c r="A113" s="94" t="str">
        <f>'101學年度經費收支出'!A97</f>
        <v>支出063</v>
      </c>
      <c r="B113" s="94" t="str">
        <f>'101學年度經費收支出'!B97</f>
        <v>102.06.19</v>
      </c>
      <c r="C113" s="220" t="str">
        <f>'101學年度經費收支出'!C97</f>
        <v>參加宜蘭縣中小學溜冰及游泳錦標賽獲獎獎勵</v>
      </c>
      <c r="D113" s="157"/>
      <c r="E113" s="170"/>
      <c r="F113" s="380">
        <v>1300</v>
      </c>
      <c r="G113" s="155"/>
      <c r="H113" s="36"/>
    </row>
    <row r="114" spans="1:8" s="290" customFormat="1" ht="13.5">
      <c r="A114" s="214" t="s">
        <v>434</v>
      </c>
      <c r="B114" s="214" t="s">
        <v>502</v>
      </c>
      <c r="C114" s="240" t="s">
        <v>503</v>
      </c>
      <c r="D114" s="286"/>
      <c r="E114" s="287"/>
      <c r="F114" s="384">
        <v>620</v>
      </c>
      <c r="G114" s="288"/>
      <c r="H114" s="289"/>
    </row>
    <row r="115" spans="1:8" ht="25.5" customHeight="1">
      <c r="A115" s="94"/>
      <c r="B115" s="94"/>
      <c r="C115" s="33"/>
      <c r="D115" s="157"/>
      <c r="E115" s="170"/>
      <c r="F115" s="157"/>
      <c r="G115" s="155"/>
      <c r="H115" s="36"/>
    </row>
    <row r="116" spans="1:8" ht="25.5" customHeight="1" thickBot="1">
      <c r="A116" s="132"/>
      <c r="B116" s="132"/>
      <c r="C116" s="110" t="s">
        <v>28</v>
      </c>
      <c r="D116" s="176">
        <f>SUM(D105:D105)</f>
        <v>40000</v>
      </c>
      <c r="E116" s="176"/>
      <c r="F116" s="180">
        <f>SUM(F106:F115)</f>
        <v>14480</v>
      </c>
      <c r="G116" s="167">
        <f>D116-F116</f>
        <v>25520</v>
      </c>
      <c r="H116" s="35"/>
    </row>
    <row r="117" spans="1:8" ht="25.5" customHeight="1" thickTop="1">
      <c r="A117" s="130" t="s">
        <v>212</v>
      </c>
      <c r="B117" s="133"/>
      <c r="C117" s="113" t="s">
        <v>194</v>
      </c>
      <c r="D117" s="164">
        <v>35000</v>
      </c>
      <c r="E117" s="174"/>
      <c r="F117" s="168"/>
      <c r="G117" s="168"/>
      <c r="H117" s="32"/>
    </row>
    <row r="118" spans="1:8" ht="25.5" customHeight="1">
      <c r="A118" s="94" t="str">
        <f>'101學年度經費收支出'!A36</f>
        <v>支出002</v>
      </c>
      <c r="B118" s="94" t="str">
        <f>'101學年度經費收支出'!B36</f>
        <v>101.12.17</v>
      </c>
      <c r="C118" s="33" t="str">
        <f>'101學年度經費收支出'!C36</f>
        <v>補助班級親師生活動費事(一忠)</v>
      </c>
      <c r="D118" s="165"/>
      <c r="E118" s="165"/>
      <c r="F118" s="382">
        <v>1300</v>
      </c>
      <c r="G118" s="165"/>
      <c r="H118" s="34"/>
    </row>
    <row r="119" spans="1:8" ht="25.5" customHeight="1">
      <c r="A119" s="94" t="str">
        <f>'101學年度經費收支出'!A37</f>
        <v>支出003</v>
      </c>
      <c r="B119" s="94" t="str">
        <f>'101學年度經費收支出'!B37</f>
        <v>101.12.17</v>
      </c>
      <c r="C119" s="33" t="str">
        <f>'101學年度經費收支出'!C37</f>
        <v>補助班級親師生活動費事(一忠)</v>
      </c>
      <c r="D119" s="153"/>
      <c r="E119" s="153"/>
      <c r="F119" s="383">
        <v>1700</v>
      </c>
      <c r="G119" s="153"/>
      <c r="H119" s="37"/>
    </row>
    <row r="120" spans="1:8" ht="25.5" customHeight="1">
      <c r="A120" s="94" t="s">
        <v>62</v>
      </c>
      <c r="B120" s="94" t="s">
        <v>350</v>
      </c>
      <c r="C120" s="33" t="s">
        <v>349</v>
      </c>
      <c r="D120" s="153"/>
      <c r="E120" s="153"/>
      <c r="F120" s="383">
        <v>1100</v>
      </c>
      <c r="G120" s="153"/>
      <c r="H120" s="37"/>
    </row>
    <row r="121" spans="1:8" ht="25.5" customHeight="1">
      <c r="A121" s="214" t="s">
        <v>63</v>
      </c>
      <c r="B121" s="214" t="s">
        <v>352</v>
      </c>
      <c r="C121" s="224" t="s">
        <v>353</v>
      </c>
      <c r="D121" s="153"/>
      <c r="E121" s="153"/>
      <c r="F121" s="383">
        <v>1400</v>
      </c>
      <c r="G121" s="153"/>
      <c r="H121" s="37"/>
    </row>
    <row r="122" spans="1:8" ht="25.5" customHeight="1">
      <c r="A122" s="94"/>
      <c r="B122" s="94"/>
      <c r="C122" s="33"/>
      <c r="D122" s="153"/>
      <c r="E122" s="153"/>
      <c r="F122" s="175"/>
      <c r="G122" s="153"/>
      <c r="H122" s="37"/>
    </row>
    <row r="123" spans="1:8" ht="25.5" customHeight="1" thickBot="1">
      <c r="A123" s="132"/>
      <c r="B123" s="132"/>
      <c r="C123" s="110" t="s">
        <v>28</v>
      </c>
      <c r="D123" s="176">
        <f>SUM(D117:D118)</f>
        <v>35000</v>
      </c>
      <c r="E123" s="176"/>
      <c r="F123" s="176">
        <f>SUM(F118:F122)</f>
        <v>5500</v>
      </c>
      <c r="G123" s="167">
        <f>D123-F123</f>
        <v>29500</v>
      </c>
      <c r="H123" s="35"/>
    </row>
    <row r="124" spans="1:8" ht="25.5" customHeight="1" thickTop="1">
      <c r="A124" s="130" t="s">
        <v>213</v>
      </c>
      <c r="B124" s="133"/>
      <c r="C124" s="113" t="s">
        <v>195</v>
      </c>
      <c r="D124" s="164">
        <v>20000</v>
      </c>
      <c r="E124" s="174"/>
      <c r="F124" s="168"/>
      <c r="G124" s="168"/>
      <c r="H124" s="32"/>
    </row>
    <row r="125" spans="1:8" ht="25.5" customHeight="1">
      <c r="A125" s="94" t="s">
        <v>53</v>
      </c>
      <c r="B125" s="94" t="s">
        <v>336</v>
      </c>
      <c r="C125" s="261" t="s">
        <v>358</v>
      </c>
      <c r="D125" s="157"/>
      <c r="E125" s="157"/>
      <c r="F125" s="380">
        <v>473</v>
      </c>
      <c r="G125" s="165"/>
      <c r="H125" s="34"/>
    </row>
    <row r="126" spans="1:8" ht="25.5" customHeight="1">
      <c r="A126" s="94" t="s">
        <v>340</v>
      </c>
      <c r="B126" s="94" t="s">
        <v>338</v>
      </c>
      <c r="C126" s="33" t="s">
        <v>339</v>
      </c>
      <c r="D126" s="157"/>
      <c r="E126" s="157"/>
      <c r="F126" s="380">
        <v>1398</v>
      </c>
      <c r="G126" s="153"/>
      <c r="H126" s="37"/>
    </row>
    <row r="127" spans="1:8" ht="25.5" customHeight="1">
      <c r="A127" s="214" t="s">
        <v>64</v>
      </c>
      <c r="B127" s="214" t="s">
        <v>334</v>
      </c>
      <c r="C127" s="277" t="s">
        <v>359</v>
      </c>
      <c r="D127" s="157"/>
      <c r="E127" s="157"/>
      <c r="F127" s="380">
        <v>540</v>
      </c>
      <c r="G127" s="153"/>
      <c r="H127" s="37"/>
    </row>
    <row r="128" spans="1:8" ht="25.5" customHeight="1">
      <c r="A128" s="94" t="str">
        <f>'101學年度經費收支出'!A91</f>
        <v>支出057</v>
      </c>
      <c r="B128" s="94" t="str">
        <f>'101學年度經費收支出'!B91</f>
        <v>102.06.06</v>
      </c>
      <c r="C128" s="261" t="str">
        <f>'101學年度經費收支出'!C91</f>
        <v>學生參加宜蘭縣EEG活動比賽餐點</v>
      </c>
      <c r="D128" s="157"/>
      <c r="E128" s="157"/>
      <c r="F128" s="380">
        <v>1470</v>
      </c>
      <c r="G128" s="153"/>
      <c r="H128" s="37"/>
    </row>
    <row r="129" spans="1:8" ht="25.5" customHeight="1">
      <c r="A129" s="94"/>
      <c r="B129" s="94"/>
      <c r="C129" s="33"/>
      <c r="D129" s="172"/>
      <c r="E129" s="172"/>
      <c r="F129" s="165"/>
      <c r="G129" s="153"/>
      <c r="H129" s="37"/>
    </row>
    <row r="130" spans="1:8" ht="25.5" customHeight="1" thickBot="1">
      <c r="A130" s="132"/>
      <c r="B130" s="132"/>
      <c r="C130" s="110" t="s">
        <v>28</v>
      </c>
      <c r="D130" s="176">
        <f>SUM(D124:D124)</f>
        <v>20000</v>
      </c>
      <c r="E130" s="176"/>
      <c r="F130" s="176">
        <f>SUM(F125:F129)</f>
        <v>3881</v>
      </c>
      <c r="G130" s="167">
        <f>D130-F130</f>
        <v>16119</v>
      </c>
      <c r="H130" s="35"/>
    </row>
    <row r="131" spans="1:8" ht="25.5" customHeight="1" thickTop="1">
      <c r="A131" s="139" t="s">
        <v>214</v>
      </c>
      <c r="B131" s="140"/>
      <c r="C131" s="113" t="s">
        <v>196</v>
      </c>
      <c r="D131" s="164">
        <v>100000</v>
      </c>
      <c r="E131" s="174"/>
      <c r="F131" s="174"/>
      <c r="G131" s="174"/>
      <c r="H131" s="89"/>
    </row>
    <row r="132" spans="1:8" ht="25.5" customHeight="1">
      <c r="A132" s="278" t="str">
        <f>'101學年度經費收支出'!A95</f>
        <v>支出061</v>
      </c>
      <c r="B132" s="279" t="str">
        <f>'101學年度經費收支出'!B95</f>
        <v>102.06.19</v>
      </c>
      <c r="C132" s="280" t="str">
        <f>'101學年度經費收支出'!C95</f>
        <v>圖書室採購圖書</v>
      </c>
      <c r="D132" s="186"/>
      <c r="E132" s="187"/>
      <c r="F132" s="381">
        <v>96020</v>
      </c>
      <c r="G132" s="187"/>
      <c r="H132" s="281"/>
    </row>
    <row r="133" spans="1:8" ht="25.5" customHeight="1" thickBot="1">
      <c r="A133" s="132"/>
      <c r="B133" s="132"/>
      <c r="C133" s="110" t="s">
        <v>28</v>
      </c>
      <c r="D133" s="176">
        <f>SUM(D131:D131)</f>
        <v>100000</v>
      </c>
      <c r="E133" s="176"/>
      <c r="F133" s="176">
        <f>SUM(F132:F132)</f>
        <v>96020</v>
      </c>
      <c r="G133" s="167">
        <f>D133-F133</f>
        <v>3980</v>
      </c>
      <c r="H133" s="35"/>
    </row>
    <row r="134" spans="1:8" ht="25.5" customHeight="1" thickTop="1">
      <c r="A134" s="141" t="s">
        <v>215</v>
      </c>
      <c r="B134" s="142"/>
      <c r="C134" s="114" t="s">
        <v>197</v>
      </c>
      <c r="D134" s="183">
        <v>100000</v>
      </c>
      <c r="E134" s="183"/>
      <c r="F134" s="184"/>
      <c r="G134" s="184"/>
      <c r="H134" s="46"/>
    </row>
    <row r="135" spans="1:8" ht="25.5" customHeight="1" thickBot="1">
      <c r="A135" s="143"/>
      <c r="B135" s="143"/>
      <c r="C135" s="115" t="s">
        <v>28</v>
      </c>
      <c r="D135" s="185">
        <f>SUM(D134:D134)</f>
        <v>100000</v>
      </c>
      <c r="E135" s="185"/>
      <c r="F135" s="185">
        <f>SUM(F134:F134)</f>
        <v>0</v>
      </c>
      <c r="G135" s="167">
        <f>D135-F135</f>
        <v>100000</v>
      </c>
      <c r="H135" s="47"/>
    </row>
    <row r="136" spans="1:8" ht="25.5" customHeight="1" thickTop="1">
      <c r="A136" s="144" t="s">
        <v>216</v>
      </c>
      <c r="B136" s="145"/>
      <c r="C136" s="116" t="s">
        <v>529</v>
      </c>
      <c r="D136" s="186">
        <v>30000</v>
      </c>
      <c r="E136" s="187"/>
      <c r="F136" s="154"/>
      <c r="G136" s="154"/>
      <c r="H136" s="38"/>
    </row>
    <row r="137" spans="1:8" ht="25.5" customHeight="1">
      <c r="A137" s="94" t="str">
        <f>'101學年度經費收支出'!A96</f>
        <v>支出062</v>
      </c>
      <c r="B137" s="94" t="str">
        <f>'101學年度經費收支出'!B96</f>
        <v>102.06.19</v>
      </c>
      <c r="C137" s="33" t="str">
        <f>'101學年度經費收支出'!C96</f>
        <v>六年級榮譽點數兌換獎勵</v>
      </c>
      <c r="D137" s="170"/>
      <c r="E137" s="170"/>
      <c r="F137" s="380">
        <v>6450</v>
      </c>
      <c r="G137" s="165"/>
      <c r="H137" s="34"/>
    </row>
    <row r="138" spans="1:8" ht="25.5" customHeight="1">
      <c r="A138" s="94"/>
      <c r="B138" s="94"/>
      <c r="C138" s="33"/>
      <c r="D138" s="157"/>
      <c r="E138" s="157"/>
      <c r="F138" s="159"/>
      <c r="G138" s="165"/>
      <c r="H138" s="34"/>
    </row>
    <row r="139" spans="1:8" ht="25.5" customHeight="1">
      <c r="A139" s="94"/>
      <c r="B139" s="94"/>
      <c r="C139" s="33"/>
      <c r="D139" s="157"/>
      <c r="E139" s="157"/>
      <c r="F139" s="159"/>
      <c r="G139" s="153"/>
      <c r="H139" s="37"/>
    </row>
    <row r="140" spans="1:8" ht="25.5" customHeight="1" thickBot="1">
      <c r="A140" s="132"/>
      <c r="B140" s="132"/>
      <c r="C140" s="110" t="s">
        <v>28</v>
      </c>
      <c r="D140" s="176">
        <f>SUM(D136:D137)</f>
        <v>30000</v>
      </c>
      <c r="E140" s="176"/>
      <c r="F140" s="176">
        <f>SUM(F137:F139)</f>
        <v>6450</v>
      </c>
      <c r="G140" s="167">
        <f>D140-F140</f>
        <v>23550</v>
      </c>
      <c r="H140" s="35"/>
    </row>
    <row r="141" spans="1:8" ht="25.5" customHeight="1" thickTop="1">
      <c r="A141" s="134" t="s">
        <v>217</v>
      </c>
      <c r="B141" s="135"/>
      <c r="C141" s="116" t="s">
        <v>199</v>
      </c>
      <c r="D141" s="156">
        <v>64540</v>
      </c>
      <c r="E141" s="155"/>
      <c r="F141" s="188"/>
      <c r="G141" s="155"/>
      <c r="H141" s="36"/>
    </row>
    <row r="142" spans="1:8" ht="25.5" customHeight="1">
      <c r="A142" s="94" t="s">
        <v>325</v>
      </c>
      <c r="B142" s="94" t="s">
        <v>323</v>
      </c>
      <c r="C142" s="33" t="s">
        <v>346</v>
      </c>
      <c r="D142" s="157"/>
      <c r="E142" s="157"/>
      <c r="F142" s="380">
        <v>2614</v>
      </c>
      <c r="G142" s="173"/>
      <c r="H142" s="31"/>
    </row>
    <row r="143" spans="1:8" ht="25.5" customHeight="1">
      <c r="A143" s="94" t="s">
        <v>59</v>
      </c>
      <c r="B143" s="94" t="s">
        <v>347</v>
      </c>
      <c r="C143" s="33" t="s">
        <v>346</v>
      </c>
      <c r="D143" s="157"/>
      <c r="E143" s="157"/>
      <c r="F143" s="380">
        <v>145</v>
      </c>
      <c r="G143" s="173"/>
      <c r="H143" s="31"/>
    </row>
    <row r="144" spans="1:8" s="237" customFormat="1" ht="25.5" customHeight="1">
      <c r="A144" s="214" t="s">
        <v>112</v>
      </c>
      <c r="B144" s="214" t="s">
        <v>413</v>
      </c>
      <c r="C144" s="224" t="s">
        <v>361</v>
      </c>
      <c r="D144" s="235"/>
      <c r="E144" s="235"/>
      <c r="F144" s="380">
        <v>1780</v>
      </c>
      <c r="G144" s="236"/>
      <c r="H144" s="40"/>
    </row>
    <row r="145" spans="1:8" s="237" customFormat="1" ht="25.5" customHeight="1">
      <c r="A145" s="214" t="s">
        <v>114</v>
      </c>
      <c r="B145" s="214" t="s">
        <v>413</v>
      </c>
      <c r="C145" s="224" t="s">
        <v>368</v>
      </c>
      <c r="D145" s="235"/>
      <c r="E145" s="235"/>
      <c r="F145" s="380">
        <v>5181</v>
      </c>
      <c r="G145" s="236"/>
      <c r="H145" s="40"/>
    </row>
    <row r="146" spans="1:8" ht="25.5" customHeight="1">
      <c r="A146" s="214" t="s">
        <v>365</v>
      </c>
      <c r="B146" s="214" t="s">
        <v>418</v>
      </c>
      <c r="C146" s="224" t="s">
        <v>361</v>
      </c>
      <c r="D146" s="157"/>
      <c r="E146" s="157"/>
      <c r="F146" s="380">
        <v>6025</v>
      </c>
      <c r="G146" s="173"/>
      <c r="H146" s="31"/>
    </row>
    <row r="147" spans="1:8" ht="25.5" customHeight="1">
      <c r="A147" s="214" t="str">
        <f>'101學年度經費收支出'!A79</f>
        <v>支出045</v>
      </c>
      <c r="B147" s="214" t="str">
        <f>'101學年度經費收支出'!B79</f>
        <v>102.05.10</v>
      </c>
      <c r="C147" s="224" t="str">
        <f>'101學年度經費收支出'!C79</f>
        <v>學習單印製費</v>
      </c>
      <c r="D147" s="157"/>
      <c r="E147" s="157"/>
      <c r="F147" s="380">
        <v>5836</v>
      </c>
      <c r="G147" s="173"/>
      <c r="H147" s="31"/>
    </row>
    <row r="148" spans="1:8" ht="25.5" customHeight="1">
      <c r="A148" s="214" t="str">
        <f>'101學年度經費收支出'!A93</f>
        <v>支出059</v>
      </c>
      <c r="B148" s="214" t="str">
        <f>'101學年度經費收支出'!B93</f>
        <v>102.06.17</v>
      </c>
      <c r="C148" s="224" t="str">
        <f>'101學年度經費收支出'!C93</f>
        <v>學生學習單影印費</v>
      </c>
      <c r="D148" s="157"/>
      <c r="E148" s="157"/>
      <c r="F148" s="380">
        <v>3887</v>
      </c>
      <c r="G148" s="173"/>
      <c r="H148" s="31"/>
    </row>
    <row r="149" spans="1:8" ht="25.5" customHeight="1">
      <c r="A149" s="255"/>
      <c r="B149" s="255"/>
      <c r="C149" s="256"/>
      <c r="D149" s="157"/>
      <c r="E149" s="157"/>
      <c r="F149" s="157"/>
      <c r="G149" s="173"/>
      <c r="H149" s="31"/>
    </row>
    <row r="150" spans="1:8" ht="25.5" customHeight="1">
      <c r="A150" s="255"/>
      <c r="B150" s="255"/>
      <c r="C150" s="256"/>
      <c r="D150" s="157"/>
      <c r="E150" s="157"/>
      <c r="F150" s="157"/>
      <c r="G150" s="173"/>
      <c r="H150" s="31"/>
    </row>
    <row r="151" spans="1:8" ht="25.5" customHeight="1">
      <c r="A151" s="94"/>
      <c r="B151" s="94"/>
      <c r="C151" s="33"/>
      <c r="D151" s="157"/>
      <c r="E151" s="157"/>
      <c r="F151" s="157"/>
      <c r="G151" s="173"/>
      <c r="H151" s="31"/>
    </row>
    <row r="152" spans="1:8" ht="25.5" customHeight="1" thickBot="1">
      <c r="A152" s="132"/>
      <c r="B152" s="132"/>
      <c r="C152" s="110" t="s">
        <v>28</v>
      </c>
      <c r="D152" s="176">
        <f>SUM(D141:D151)</f>
        <v>64540</v>
      </c>
      <c r="E152" s="199"/>
      <c r="F152" s="176">
        <f>SUM(F142:F151)</f>
        <v>25468</v>
      </c>
      <c r="G152" s="167">
        <f>D152-F152</f>
        <v>39072</v>
      </c>
      <c r="H152" s="39"/>
    </row>
    <row r="153" spans="1:8" ht="25.5" customHeight="1" thickTop="1">
      <c r="A153" s="146" t="s">
        <v>218</v>
      </c>
      <c r="B153" s="147"/>
      <c r="C153" s="116" t="s">
        <v>200</v>
      </c>
      <c r="D153" s="174">
        <v>203049</v>
      </c>
      <c r="E153" s="177"/>
      <c r="F153" s="179"/>
      <c r="G153" s="174"/>
      <c r="H153" s="40"/>
    </row>
    <row r="154" spans="1:8" s="237" customFormat="1" ht="25.5" customHeight="1">
      <c r="A154" s="255" t="s">
        <v>414</v>
      </c>
      <c r="B154" s="255" t="s">
        <v>418</v>
      </c>
      <c r="C154" s="256" t="s">
        <v>428</v>
      </c>
      <c r="D154" s="172"/>
      <c r="E154" s="187"/>
      <c r="F154" s="379">
        <v>14000</v>
      </c>
      <c r="G154" s="172"/>
      <c r="H154" s="40"/>
    </row>
    <row r="155" spans="1:8" ht="25.5" customHeight="1">
      <c r="A155" s="94"/>
      <c r="B155" s="94"/>
      <c r="C155" s="33"/>
      <c r="D155" s="172"/>
      <c r="E155" s="179"/>
      <c r="F155" s="179"/>
      <c r="G155" s="172"/>
      <c r="H155" s="40"/>
    </row>
    <row r="156" spans="1:8" ht="25.5" customHeight="1" thickBot="1">
      <c r="A156" s="132"/>
      <c r="B156" s="132"/>
      <c r="C156" s="110" t="s">
        <v>28</v>
      </c>
      <c r="D156" s="176">
        <f>SUM(D153:D153)</f>
        <v>203049</v>
      </c>
      <c r="E156" s="199"/>
      <c r="F156" s="176">
        <f>SUM(F153:F155)</f>
        <v>14000</v>
      </c>
      <c r="G156" s="167">
        <f>D156-F156</f>
        <v>189049</v>
      </c>
      <c r="H156" s="39"/>
    </row>
    <row r="157" spans="1:8" ht="25.5" customHeight="1" thickTop="1">
      <c r="A157" s="139" t="s">
        <v>107</v>
      </c>
      <c r="B157" s="140"/>
      <c r="C157" s="109" t="s">
        <v>202</v>
      </c>
      <c r="D157" s="153">
        <v>193246</v>
      </c>
      <c r="E157" s="198"/>
      <c r="F157" s="174"/>
      <c r="G157" s="174"/>
      <c r="H157" s="41"/>
    </row>
    <row r="158" spans="1:8" ht="25.5" customHeight="1">
      <c r="A158" s="197" t="str">
        <f>'101學年度經費收支出'!A41</f>
        <v>支出007</v>
      </c>
      <c r="B158" s="149" t="str">
        <f>'101學年度經費收支出'!B41</f>
        <v>101.12.17</v>
      </c>
      <c r="C158" s="116" t="str">
        <f>'101學年度經費收支出'!C41</f>
        <v>新、卸任會長交接典禮餐費</v>
      </c>
      <c r="D158" s="153"/>
      <c r="E158" s="158"/>
      <c r="F158" s="377">
        <v>12000</v>
      </c>
      <c r="G158" s="172"/>
      <c r="H158" s="42"/>
    </row>
    <row r="159" spans="1:8" ht="25.5" customHeight="1">
      <c r="A159" s="197" t="str">
        <f>'101學年度經費收支出'!A45</f>
        <v>支出011</v>
      </c>
      <c r="B159" s="149" t="str">
        <f>'101學年度經費收支出'!B45</f>
        <v>101.12.22</v>
      </c>
      <c r="C159" s="116" t="str">
        <f>'101學年度經費收支出'!C45</f>
        <v>凃正元君指定捐款-志工訓練餐費</v>
      </c>
      <c r="D159" s="153"/>
      <c r="E159" s="158"/>
      <c r="F159" s="377">
        <v>6500</v>
      </c>
      <c r="G159" s="172"/>
      <c r="H159" s="42"/>
    </row>
    <row r="160" spans="1:8" ht="25.5" customHeight="1">
      <c r="A160" s="197" t="str">
        <f>'101學年度經費收支出'!A48</f>
        <v>支出014</v>
      </c>
      <c r="B160" s="149" t="str">
        <f>'101學年度經費收支出'!B48</f>
        <v>102.01.04</v>
      </c>
      <c r="C160" s="116" t="str">
        <f>'101學年度經費收支出'!C48</f>
        <v>陳立夫會長指定購買學生獎勵品(水晶文鎮)</v>
      </c>
      <c r="D160" s="153"/>
      <c r="E160" s="158"/>
      <c r="F160" s="377">
        <v>4800</v>
      </c>
      <c r="G160" s="172"/>
      <c r="H160" s="42"/>
    </row>
    <row r="161" spans="1:8" ht="25.5" customHeight="1">
      <c r="A161" s="94" t="s">
        <v>57</v>
      </c>
      <c r="B161" s="94" t="s">
        <v>342</v>
      </c>
      <c r="C161" s="116" t="s">
        <v>341</v>
      </c>
      <c r="D161" s="153"/>
      <c r="E161" s="158"/>
      <c r="F161" s="377">
        <v>1437</v>
      </c>
      <c r="G161" s="172"/>
      <c r="H161" s="42"/>
    </row>
    <row r="162" spans="1:8" ht="25.5" customHeight="1">
      <c r="A162" s="94" t="s">
        <v>58</v>
      </c>
      <c r="B162" s="94" t="s">
        <v>331</v>
      </c>
      <c r="C162" s="116" t="s">
        <v>344</v>
      </c>
      <c r="D162" s="153"/>
      <c r="E162" s="158"/>
      <c r="F162" s="377">
        <v>2000</v>
      </c>
      <c r="G162" s="172"/>
      <c r="H162" s="42"/>
    </row>
    <row r="163" spans="1:8" s="237" customFormat="1" ht="25.5" customHeight="1">
      <c r="A163" s="214" t="s">
        <v>366</v>
      </c>
      <c r="B163" s="214" t="s">
        <v>418</v>
      </c>
      <c r="C163" s="224" t="s">
        <v>455</v>
      </c>
      <c r="D163" s="179"/>
      <c r="E163" s="257"/>
      <c r="F163" s="377">
        <v>1509</v>
      </c>
      <c r="G163" s="172"/>
      <c r="H163" s="42"/>
    </row>
    <row r="164" spans="1:8" s="237" customFormat="1" ht="25.5" customHeight="1">
      <c r="A164" s="214" t="s">
        <v>415</v>
      </c>
      <c r="B164" s="214" t="s">
        <v>418</v>
      </c>
      <c r="C164" s="224" t="s">
        <v>429</v>
      </c>
      <c r="D164" s="179"/>
      <c r="E164" s="257"/>
      <c r="F164" s="377">
        <v>30000</v>
      </c>
      <c r="G164" s="172"/>
      <c r="H164" s="42"/>
    </row>
    <row r="165" spans="1:8" ht="25.5" customHeight="1">
      <c r="A165" s="94" t="str">
        <f>'101學年度經費收支出'!A81</f>
        <v>支出047</v>
      </c>
      <c r="B165" s="94" t="str">
        <f>'101學年度經費收支出'!B81</f>
        <v>102.05.10</v>
      </c>
      <c r="C165" s="116" t="str">
        <f>'101學年度經費收支出'!C81</f>
        <v>日富金屬有限公司指定仁愛基金會捐款轉存</v>
      </c>
      <c r="D165" s="153"/>
      <c r="E165" s="158"/>
      <c r="F165" s="377">
        <v>10000</v>
      </c>
      <c r="G165" s="172"/>
      <c r="H165" s="42"/>
    </row>
    <row r="166" spans="1:8" ht="25.5" customHeight="1">
      <c r="A166" s="94" t="str">
        <f>'101學年度經費收支出'!A83</f>
        <v>支出049</v>
      </c>
      <c r="B166" s="94" t="str">
        <f>'101學年度經費收支出'!B83</f>
        <v>102.05.10</v>
      </c>
      <c r="C166" s="116" t="str">
        <f>'101學年度經費收支出'!C83</f>
        <v>鄭國財顧問指定仁愛基金會捐款轉存</v>
      </c>
      <c r="D166" s="153"/>
      <c r="E166" s="158"/>
      <c r="F166" s="377">
        <v>20000</v>
      </c>
      <c r="G166" s="172"/>
      <c r="H166" s="42"/>
    </row>
    <row r="167" spans="1:8" ht="25.5" customHeight="1">
      <c r="A167" s="94" t="str">
        <f>'101學年度經費收支出'!A98</f>
        <v>支出064</v>
      </c>
      <c r="B167" s="94" t="str">
        <f>'101學年度經費收支出'!B98</f>
        <v>102.06.19</v>
      </c>
      <c r="C167" s="116" t="str">
        <f>'101學年度經費收支出'!C98</f>
        <v>圖書室(凱旋寶寶深耕閱讀)獎勵品</v>
      </c>
      <c r="D167" s="153"/>
      <c r="E167" s="158"/>
      <c r="F167" s="377">
        <v>500</v>
      </c>
      <c r="G167" s="172"/>
      <c r="H167" s="42"/>
    </row>
    <row r="168" spans="1:8" s="237" customFormat="1" ht="25.5" customHeight="1">
      <c r="A168" s="214" t="s">
        <v>464</v>
      </c>
      <c r="B168" s="214" t="str">
        <f>$B$84</f>
        <v>102.05.08</v>
      </c>
      <c r="C168" s="224" t="s">
        <v>509</v>
      </c>
      <c r="D168" s="179"/>
      <c r="E168" s="257"/>
      <c r="F168" s="377">
        <v>3800</v>
      </c>
      <c r="G168" s="172"/>
      <c r="H168" s="42"/>
    </row>
    <row r="169" spans="1:8" ht="25.5" customHeight="1" thickBot="1">
      <c r="A169" s="132"/>
      <c r="B169" s="132"/>
      <c r="C169" s="110" t="s">
        <v>28</v>
      </c>
      <c r="D169" s="176">
        <f>SUM(D157:D168)</f>
        <v>193246</v>
      </c>
      <c r="E169" s="176"/>
      <c r="F169" s="176">
        <f>SUM(F157:F168)</f>
        <v>92546</v>
      </c>
      <c r="G169" s="167">
        <f>D169-F169</f>
        <v>100700</v>
      </c>
      <c r="H169" s="39"/>
    </row>
    <row r="170" spans="1:8" ht="25.5" customHeight="1" thickTop="1">
      <c r="A170" s="147">
        <v>20</v>
      </c>
      <c r="B170" s="140"/>
      <c r="C170" s="117" t="s">
        <v>269</v>
      </c>
      <c r="D170" s="174">
        <v>6227</v>
      </c>
      <c r="E170" s="174"/>
      <c r="F170" s="174"/>
      <c r="G170" s="174"/>
      <c r="H170" s="41"/>
    </row>
    <row r="171" spans="1:8" ht="25.5" customHeight="1">
      <c r="A171" s="94" t="str">
        <f>'101學年度經費收支出'!A94</f>
        <v>支出060</v>
      </c>
      <c r="B171" s="94" t="str">
        <f>'101學年度經費收支出'!B94</f>
        <v>102.06.19</v>
      </c>
      <c r="C171" s="33" t="str">
        <f>'101學年度經費收支出'!C94</f>
        <v>六年級畢業宿營活動早餐</v>
      </c>
      <c r="D171" s="177"/>
      <c r="E171" s="177"/>
      <c r="F171" s="378">
        <v>2240</v>
      </c>
      <c r="G171" s="172"/>
      <c r="H171" s="90"/>
    </row>
    <row r="172" spans="1:8" ht="25.5" customHeight="1" thickBot="1">
      <c r="A172" s="148"/>
      <c r="B172" s="148"/>
      <c r="C172" s="118" t="s">
        <v>28</v>
      </c>
      <c r="D172" s="189">
        <f>SUM(D170:D170)</f>
        <v>6227</v>
      </c>
      <c r="E172" s="189"/>
      <c r="F172" s="189">
        <f>SUM(F171:F171)</f>
        <v>2240</v>
      </c>
      <c r="G172" s="167">
        <f>D172-F172</f>
        <v>3987</v>
      </c>
      <c r="H172" s="92"/>
    </row>
    <row r="173" spans="1:8" ht="25.5" customHeight="1" thickTop="1">
      <c r="A173" s="147">
        <v>21</v>
      </c>
      <c r="B173" s="147"/>
      <c r="C173" s="116" t="s">
        <v>204</v>
      </c>
      <c r="D173" s="179">
        <v>103220</v>
      </c>
      <c r="E173" s="179"/>
      <c r="F173" s="179"/>
      <c r="G173" s="179"/>
      <c r="H173" s="40"/>
    </row>
    <row r="174" spans="1:8" ht="25.5" customHeight="1">
      <c r="A174" s="94"/>
      <c r="B174" s="94"/>
      <c r="C174" s="33"/>
      <c r="D174" s="157"/>
      <c r="E174" s="157"/>
      <c r="F174" s="157"/>
      <c r="G174" s="179"/>
      <c r="H174" s="40"/>
    </row>
    <row r="175" spans="1:8" ht="25.5" customHeight="1">
      <c r="A175" s="94"/>
      <c r="B175" s="94"/>
      <c r="C175" s="33"/>
      <c r="D175" s="157"/>
      <c r="E175" s="157"/>
      <c r="F175" s="157"/>
      <c r="G175" s="179"/>
      <c r="H175" s="40"/>
    </row>
    <row r="176" spans="1:8" ht="25.5" customHeight="1" thickBot="1">
      <c r="A176" s="148"/>
      <c r="B176" s="148"/>
      <c r="C176" s="118" t="s">
        <v>28</v>
      </c>
      <c r="D176" s="189">
        <f>SUM(D173:D173)</f>
        <v>103220</v>
      </c>
      <c r="E176" s="189"/>
      <c r="F176" s="189">
        <f>SUM(F174:F175)</f>
        <v>0</v>
      </c>
      <c r="G176" s="167">
        <f>D176-F176</f>
        <v>103220</v>
      </c>
      <c r="H176" s="92"/>
    </row>
    <row r="177" spans="1:8" ht="25.5" customHeight="1" thickTop="1">
      <c r="A177" s="149">
        <v>22</v>
      </c>
      <c r="B177" s="149"/>
      <c r="C177" s="116" t="s">
        <v>271</v>
      </c>
      <c r="D177" s="186">
        <v>33200</v>
      </c>
      <c r="E177" s="172"/>
      <c r="F177" s="172"/>
      <c r="G177" s="172"/>
      <c r="H177" s="42"/>
    </row>
    <row r="178" spans="1:8" ht="25.5" customHeight="1">
      <c r="A178" s="94" t="s">
        <v>257</v>
      </c>
      <c r="B178" s="94" t="s">
        <v>338</v>
      </c>
      <c r="C178" s="116" t="s">
        <v>337</v>
      </c>
      <c r="D178" s="186"/>
      <c r="E178" s="172"/>
      <c r="F178" s="377">
        <v>33000</v>
      </c>
      <c r="G178" s="172"/>
      <c r="H178" s="42"/>
    </row>
    <row r="179" spans="1:8" ht="25.5" customHeight="1" thickBot="1">
      <c r="A179" s="148"/>
      <c r="B179" s="148"/>
      <c r="C179" s="118" t="s">
        <v>28</v>
      </c>
      <c r="D179" s="189">
        <f>SUM(D177:D178)</f>
        <v>33200</v>
      </c>
      <c r="E179" s="189"/>
      <c r="F179" s="189">
        <f>SUM(F174:F178)</f>
        <v>33000</v>
      </c>
      <c r="G179" s="167">
        <f>D179-F179</f>
        <v>200</v>
      </c>
      <c r="H179" s="92"/>
    </row>
    <row r="180" spans="1:8" ht="25.5" customHeight="1" thickTop="1">
      <c r="A180" s="150"/>
      <c r="B180" s="150"/>
      <c r="C180" s="103" t="s">
        <v>145</v>
      </c>
      <c r="D180" s="190">
        <f>SUM(D47:D179)/2</f>
        <v>1173117</v>
      </c>
      <c r="E180" s="190"/>
      <c r="F180" s="190">
        <f>SUM(F48:F179)/2</f>
        <v>432988</v>
      </c>
      <c r="G180" s="190">
        <f>G45-F180</f>
        <v>807492</v>
      </c>
      <c r="H180" s="104"/>
    </row>
    <row r="181" spans="2:5" ht="15.75">
      <c r="B181" s="121"/>
      <c r="D181" s="191"/>
      <c r="E181" s="192"/>
    </row>
    <row r="182" spans="4:5" ht="15.75">
      <c r="D182" s="191"/>
      <c r="E182" s="192"/>
    </row>
    <row r="183" spans="4:5" ht="15.75">
      <c r="D183" s="191"/>
      <c r="E183" s="192"/>
    </row>
    <row r="184" spans="4:5" ht="15.75">
      <c r="D184" s="191"/>
      <c r="E184" s="192"/>
    </row>
    <row r="185" spans="4:5" ht="15.75">
      <c r="D185" s="191"/>
      <c r="E185" s="192"/>
    </row>
    <row r="186" spans="4:5" ht="15.75">
      <c r="D186" s="191"/>
      <c r="E186" s="192"/>
    </row>
    <row r="187" spans="4:5" ht="15.75">
      <c r="D187" s="191"/>
      <c r="E187" s="192"/>
    </row>
    <row r="188" spans="4:5" ht="15.75">
      <c r="D188" s="191"/>
      <c r="E188" s="192"/>
    </row>
    <row r="189" spans="4:5" ht="15.75">
      <c r="D189" s="191"/>
      <c r="E189" s="192"/>
    </row>
    <row r="190" spans="4:5" ht="15.75">
      <c r="D190" s="191"/>
      <c r="E190" s="192"/>
    </row>
    <row r="191" spans="4:5" ht="15.75">
      <c r="D191" s="191"/>
      <c r="E191" s="192"/>
    </row>
    <row r="192" spans="4:5" ht="15.75">
      <c r="D192" s="191"/>
      <c r="E192" s="192"/>
    </row>
  </sheetData>
  <sheetProtection/>
  <mergeCells count="30">
    <mergeCell ref="C30:C33"/>
    <mergeCell ref="F30:F33"/>
    <mergeCell ref="D30:D33"/>
    <mergeCell ref="G30:G33"/>
    <mergeCell ref="C17:C29"/>
    <mergeCell ref="D17:D29"/>
    <mergeCell ref="F17:F29"/>
    <mergeCell ref="G17:G29"/>
    <mergeCell ref="F34:F35"/>
    <mergeCell ref="C36:C37"/>
    <mergeCell ref="F36:F37"/>
    <mergeCell ref="G36:G37"/>
    <mergeCell ref="C34:C35"/>
    <mergeCell ref="D34:D35"/>
    <mergeCell ref="G34:G35"/>
    <mergeCell ref="D36:D37"/>
    <mergeCell ref="A1:H1"/>
    <mergeCell ref="C4:C16"/>
    <mergeCell ref="D4:D16"/>
    <mergeCell ref="G4:G16"/>
    <mergeCell ref="E2:F2"/>
    <mergeCell ref="F4:F16"/>
    <mergeCell ref="G38:G39"/>
    <mergeCell ref="C38:C39"/>
    <mergeCell ref="F38:F39"/>
    <mergeCell ref="D38:D39"/>
    <mergeCell ref="C41:C44"/>
    <mergeCell ref="D41:D44"/>
    <mergeCell ref="F41:F44"/>
    <mergeCell ref="G41:G44"/>
  </mergeCells>
  <printOptions/>
  <pageMargins left="0.7" right="0.7" top="0.75" bottom="0.75" header="0.3" footer="0.3"/>
  <pageSetup horizontalDpi="600" verticalDpi="600" orientation="portrait" paperSize="9" scale="80" r:id="rId1"/>
  <rowBreaks count="4" manualBreakCount="4">
    <brk id="56" max="12" man="1"/>
    <brk id="78" max="255" man="1"/>
    <brk id="96" max="12" man="1"/>
    <brk id="1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34">
      <selection activeCell="A84" sqref="A84:IV84"/>
    </sheetView>
  </sheetViews>
  <sheetFormatPr defaultColWidth="9.00390625" defaultRowHeight="16.5"/>
  <cols>
    <col min="1" max="1" width="17.875" style="228" customWidth="1"/>
    <col min="2" max="2" width="49.75390625" style="228" customWidth="1"/>
    <col min="3" max="3" width="10.625" style="228" customWidth="1"/>
    <col min="4" max="4" width="10.125" style="228" customWidth="1"/>
    <col min="5" max="5" width="10.625" style="228" customWidth="1"/>
    <col min="6" max="16384" width="9.00390625" style="228" customWidth="1"/>
  </cols>
  <sheetData>
    <row r="1" ht="13.5">
      <c r="C1" s="228" t="s">
        <v>534</v>
      </c>
    </row>
    <row r="2" spans="1:5" s="231" customFormat="1" ht="13.5">
      <c r="A2" s="363" t="s">
        <v>369</v>
      </c>
      <c r="B2" s="363" t="s">
        <v>403</v>
      </c>
      <c r="C2" s="363" t="s">
        <v>81</v>
      </c>
      <c r="D2" s="363" t="s">
        <v>144</v>
      </c>
      <c r="E2" s="363" t="s">
        <v>28</v>
      </c>
    </row>
    <row r="3" spans="1:5" ht="13.5">
      <c r="A3" s="359"/>
      <c r="B3" s="360" t="s">
        <v>406</v>
      </c>
      <c r="C3" s="359">
        <v>103220</v>
      </c>
      <c r="D3" s="359">
        <v>0</v>
      </c>
      <c r="E3" s="359">
        <f>C3-D3</f>
        <v>103220</v>
      </c>
    </row>
    <row r="4" spans="1:5" ht="13.5">
      <c r="A4" s="359"/>
      <c r="B4" s="360" t="s">
        <v>401</v>
      </c>
      <c r="C4" s="359">
        <v>100000</v>
      </c>
      <c r="D4" s="361">
        <v>96020</v>
      </c>
      <c r="E4" s="359">
        <f>C4-D4</f>
        <v>3980</v>
      </c>
    </row>
    <row r="5" spans="1:5" ht="13.5">
      <c r="A5" s="359"/>
      <c r="B5" s="360" t="s">
        <v>402</v>
      </c>
      <c r="C5" s="359">
        <v>100000</v>
      </c>
      <c r="D5" s="361">
        <v>0</v>
      </c>
      <c r="E5" s="359">
        <f>C5-D5</f>
        <v>100000</v>
      </c>
    </row>
    <row r="6" spans="1:5" ht="13.5">
      <c r="A6" s="359"/>
      <c r="B6" s="360" t="s">
        <v>404</v>
      </c>
      <c r="C6" s="359">
        <v>203049</v>
      </c>
      <c r="D6" s="361">
        <v>0</v>
      </c>
      <c r="E6" s="359">
        <f>C6-D6</f>
        <v>203049</v>
      </c>
    </row>
    <row r="7" spans="1:5" ht="13.5">
      <c r="A7" s="359"/>
      <c r="B7" s="360" t="s">
        <v>405</v>
      </c>
      <c r="C7" s="359">
        <v>33200</v>
      </c>
      <c r="D7" s="361">
        <v>33000</v>
      </c>
      <c r="E7" s="359">
        <f>C7-D7</f>
        <v>200</v>
      </c>
    </row>
    <row r="8" spans="1:5" s="350" customFormat="1" ht="13.5">
      <c r="A8" s="361"/>
      <c r="B8" s="362" t="s">
        <v>411</v>
      </c>
      <c r="C8" s="361">
        <v>6227</v>
      </c>
      <c r="D8" s="361">
        <v>2240</v>
      </c>
      <c r="E8" s="361">
        <f>C8-D8</f>
        <v>3987</v>
      </c>
    </row>
    <row r="9" spans="1:5" s="350" customFormat="1" ht="13.5">
      <c r="A9" s="361"/>
      <c r="B9" s="362" t="s">
        <v>523</v>
      </c>
      <c r="C9" s="361">
        <v>21540</v>
      </c>
      <c r="D9" s="361">
        <v>0</v>
      </c>
      <c r="E9" s="361">
        <f>C9-D9</f>
        <v>21540</v>
      </c>
    </row>
    <row r="10" spans="1:5" s="350" customFormat="1" ht="13.5">
      <c r="A10" s="361"/>
      <c r="B10" s="362"/>
      <c r="C10" s="361"/>
      <c r="D10" s="361"/>
      <c r="E10" s="361"/>
    </row>
    <row r="11" spans="1:5" s="347" customFormat="1" ht="13.5">
      <c r="A11" s="364"/>
      <c r="B11" s="365" t="s">
        <v>373</v>
      </c>
      <c r="C11" s="364">
        <v>12000</v>
      </c>
      <c r="D11" s="364">
        <v>12000</v>
      </c>
      <c r="E11" s="364">
        <f aca="true" t="shared" si="0" ref="E11:E18">C11-D11</f>
        <v>0</v>
      </c>
    </row>
    <row r="12" spans="1:5" s="347" customFormat="1" ht="13.5">
      <c r="A12" s="364"/>
      <c r="B12" s="365" t="s">
        <v>374</v>
      </c>
      <c r="C12" s="364">
        <v>6500</v>
      </c>
      <c r="D12" s="364">
        <v>6500</v>
      </c>
      <c r="E12" s="364">
        <f t="shared" si="0"/>
        <v>0</v>
      </c>
    </row>
    <row r="13" spans="1:5" s="347" customFormat="1" ht="13.5">
      <c r="A13" s="364"/>
      <c r="B13" s="365" t="s">
        <v>375</v>
      </c>
      <c r="C13" s="364">
        <v>4800</v>
      </c>
      <c r="D13" s="364">
        <v>4800</v>
      </c>
      <c r="E13" s="364">
        <f t="shared" si="0"/>
        <v>0</v>
      </c>
    </row>
    <row r="14" spans="1:5" s="347" customFormat="1" ht="13.5">
      <c r="A14" s="364"/>
      <c r="B14" s="365" t="s">
        <v>377</v>
      </c>
      <c r="C14" s="364">
        <v>2000</v>
      </c>
      <c r="D14" s="364">
        <v>2000</v>
      </c>
      <c r="E14" s="364">
        <f t="shared" si="0"/>
        <v>0</v>
      </c>
    </row>
    <row r="15" spans="1:5" s="347" customFormat="1" ht="13.5">
      <c r="A15" s="364"/>
      <c r="B15" s="365" t="s">
        <v>378</v>
      </c>
      <c r="C15" s="364">
        <v>1437</v>
      </c>
      <c r="D15" s="364">
        <v>1437</v>
      </c>
      <c r="E15" s="364">
        <f t="shared" si="0"/>
        <v>0</v>
      </c>
    </row>
    <row r="16" spans="1:5" s="347" customFormat="1" ht="13.5">
      <c r="A16" s="364"/>
      <c r="B16" s="365" t="s">
        <v>378</v>
      </c>
      <c r="C16" s="365">
        <f>'101學年度經費收支出'!D25</f>
        <v>1509</v>
      </c>
      <c r="D16" s="364">
        <v>1509</v>
      </c>
      <c r="E16" s="364">
        <v>0</v>
      </c>
    </row>
    <row r="17" spans="1:5" s="347" customFormat="1" ht="13.5">
      <c r="A17" s="364"/>
      <c r="B17" s="365" t="s">
        <v>378</v>
      </c>
      <c r="C17" s="364">
        <v>500</v>
      </c>
      <c r="D17" s="364">
        <v>500</v>
      </c>
      <c r="E17" s="364">
        <f t="shared" si="0"/>
        <v>0</v>
      </c>
    </row>
    <row r="18" spans="1:5" s="347" customFormat="1" ht="13.5">
      <c r="A18" s="364"/>
      <c r="B18" s="365" t="s">
        <v>407</v>
      </c>
      <c r="C18" s="364">
        <v>100000</v>
      </c>
      <c r="D18" s="364">
        <v>0</v>
      </c>
      <c r="E18" s="364">
        <f t="shared" si="0"/>
        <v>100000</v>
      </c>
    </row>
    <row r="19" spans="1:5" s="347" customFormat="1" ht="13.5">
      <c r="A19" s="364"/>
      <c r="B19" s="365" t="s">
        <v>526</v>
      </c>
      <c r="C19" s="364">
        <v>21070</v>
      </c>
      <c r="D19" s="364">
        <v>25468</v>
      </c>
      <c r="E19" s="364">
        <f>C19+C20-D19</f>
        <v>16602</v>
      </c>
    </row>
    <row r="20" spans="1:5" s="347" customFormat="1" ht="13.5">
      <c r="A20" s="364"/>
      <c r="B20" s="365" t="s">
        <v>527</v>
      </c>
      <c r="C20" s="364">
        <v>21000</v>
      </c>
      <c r="D20" s="364"/>
      <c r="E20" s="364"/>
    </row>
    <row r="21" spans="1:5" s="347" customFormat="1" ht="13.5">
      <c r="A21" s="364"/>
      <c r="B21" s="365" t="s">
        <v>525</v>
      </c>
      <c r="C21" s="364">
        <v>5000</v>
      </c>
      <c r="D21" s="364">
        <v>3800</v>
      </c>
      <c r="E21" s="364">
        <f>C21-D21</f>
        <v>1200</v>
      </c>
    </row>
    <row r="22" spans="1:5" s="347" customFormat="1" ht="13.5">
      <c r="A22" s="364"/>
      <c r="B22" s="365" t="s">
        <v>376</v>
      </c>
      <c r="C22" s="364">
        <v>30000</v>
      </c>
      <c r="D22" s="364">
        <v>30000</v>
      </c>
      <c r="E22" s="364">
        <f>C22-D22</f>
        <v>0</v>
      </c>
    </row>
    <row r="23" spans="1:5" s="347" customFormat="1" ht="13.5">
      <c r="A23" s="364"/>
      <c r="B23" s="365" t="str">
        <f>'101學年度經費收支出'!C28</f>
        <v>日富金屬企業有限公司指定捐款(仁愛基金會)</v>
      </c>
      <c r="C23" s="364">
        <f>'101學年度經費收支出'!D28</f>
        <v>10000</v>
      </c>
      <c r="D23" s="364">
        <v>10000</v>
      </c>
      <c r="E23" s="364">
        <f>C23-D23</f>
        <v>0</v>
      </c>
    </row>
    <row r="24" spans="1:5" s="347" customFormat="1" ht="13.5">
      <c r="A24" s="364"/>
      <c r="B24" s="365" t="str">
        <f>'101學年度經費收支出'!C29</f>
        <v>鄭國財先生指定捐款(仁愛基金會)</v>
      </c>
      <c r="C24" s="364">
        <f>'101學年度經費收支出'!D29</f>
        <v>20000</v>
      </c>
      <c r="D24" s="364">
        <v>20000</v>
      </c>
      <c r="E24" s="364">
        <f>C24-D24</f>
        <v>0</v>
      </c>
    </row>
    <row r="25" spans="1:5" s="347" customFormat="1" ht="13.5">
      <c r="A25" s="364"/>
      <c r="B25" s="365" t="s">
        <v>524</v>
      </c>
      <c r="C25" s="364">
        <v>14000</v>
      </c>
      <c r="D25" s="364">
        <v>14000</v>
      </c>
      <c r="E25" s="364">
        <f>C25-D25</f>
        <v>0</v>
      </c>
    </row>
    <row r="26" spans="1:5" ht="13.5">
      <c r="A26" s="359"/>
      <c r="B26" s="360"/>
      <c r="C26" s="359"/>
      <c r="D26" s="359"/>
      <c r="E26" s="359"/>
    </row>
    <row r="27" spans="1:6" ht="13.5">
      <c r="A27" s="359"/>
      <c r="B27" s="366" t="s">
        <v>412</v>
      </c>
      <c r="C27" s="359">
        <f>SUM(C3:C26)</f>
        <v>817052</v>
      </c>
      <c r="D27" s="359">
        <f>SUM(D3:D25)</f>
        <v>263274</v>
      </c>
      <c r="E27" s="367">
        <f>SUM(E3:E26)</f>
        <v>553778</v>
      </c>
      <c r="F27" s="348" t="s">
        <v>512</v>
      </c>
    </row>
    <row r="28" spans="1:5" ht="13.5">
      <c r="A28" s="359"/>
      <c r="B28" s="368" t="s">
        <v>410</v>
      </c>
      <c r="C28" s="359"/>
      <c r="D28" s="359"/>
      <c r="E28" s="369">
        <v>678097</v>
      </c>
    </row>
    <row r="29" spans="1:5" ht="13.5">
      <c r="A29" s="359"/>
      <c r="B29" s="360" t="s">
        <v>518</v>
      </c>
      <c r="C29" s="359">
        <f>SUM(C11:C25)</f>
        <v>249816</v>
      </c>
      <c r="D29" s="359"/>
      <c r="E29" s="359"/>
    </row>
    <row r="30" spans="1:5" ht="13.5">
      <c r="A30" s="359"/>
      <c r="B30" s="360"/>
      <c r="C30" s="359"/>
      <c r="D30" s="359"/>
      <c r="E30" s="359"/>
    </row>
    <row r="31" spans="1:5" s="231" customFormat="1" ht="13.5">
      <c r="A31" s="363" t="s">
        <v>370</v>
      </c>
      <c r="B31" s="363" t="s">
        <v>403</v>
      </c>
      <c r="C31" s="363" t="s">
        <v>81</v>
      </c>
      <c r="D31" s="363" t="s">
        <v>144</v>
      </c>
      <c r="E31" s="363" t="s">
        <v>28</v>
      </c>
    </row>
    <row r="32" spans="1:5" ht="13.5">
      <c r="A32" s="366"/>
      <c r="B32" s="360"/>
      <c r="C32" s="359"/>
      <c r="D32" s="359"/>
      <c r="E32" s="359"/>
    </row>
    <row r="33" spans="1:5" s="358" customFormat="1" ht="13.5">
      <c r="A33" s="370"/>
      <c r="B33" s="371" t="s">
        <v>513</v>
      </c>
      <c r="C33" s="370">
        <v>74000</v>
      </c>
      <c r="D33" s="370"/>
      <c r="E33" s="370"/>
    </row>
    <row r="34" spans="1:5" s="358" customFormat="1" ht="13.5">
      <c r="A34" s="370"/>
      <c r="B34" s="371" t="s">
        <v>514</v>
      </c>
      <c r="C34" s="370">
        <v>21800</v>
      </c>
      <c r="D34" s="370"/>
      <c r="E34" s="370"/>
    </row>
    <row r="35" spans="1:5" s="358" customFormat="1" ht="13.5">
      <c r="A35" s="370"/>
      <c r="B35" s="372" t="s">
        <v>515</v>
      </c>
      <c r="C35" s="370"/>
      <c r="D35" s="370"/>
      <c r="E35" s="373" t="s">
        <v>516</v>
      </c>
    </row>
    <row r="36" spans="1:5" s="358" customFormat="1" ht="13.5">
      <c r="A36" s="370"/>
      <c r="B36" s="371" t="s">
        <v>381</v>
      </c>
      <c r="C36" s="370">
        <v>1117</v>
      </c>
      <c r="D36" s="370"/>
      <c r="E36" s="370"/>
    </row>
    <row r="37" spans="1:5" s="358" customFormat="1" ht="13.5">
      <c r="A37" s="370"/>
      <c r="B37" s="371" t="s">
        <v>409</v>
      </c>
      <c r="C37" s="370">
        <v>450</v>
      </c>
      <c r="D37" s="370"/>
      <c r="E37" s="370"/>
    </row>
    <row r="38" spans="1:5" s="358" customFormat="1" ht="13.5">
      <c r="A38" s="370"/>
      <c r="B38" s="371" t="s">
        <v>517</v>
      </c>
      <c r="C38" s="370">
        <v>28000</v>
      </c>
      <c r="D38" s="370"/>
      <c r="E38" s="370"/>
    </row>
    <row r="39" spans="1:5" s="358" customFormat="1" ht="13.5">
      <c r="A39" s="370"/>
      <c r="B39" s="371" t="str">
        <f>'101學年度經費收支出'!C23</f>
        <v>新隆纖維染整股份有限公司捐款</v>
      </c>
      <c r="C39" s="370">
        <f>'101學年度經費收支出'!D23</f>
        <v>100000</v>
      </c>
      <c r="D39" s="370"/>
      <c r="E39" s="370"/>
    </row>
    <row r="40" spans="1:5" s="358" customFormat="1" ht="13.5">
      <c r="A40" s="370"/>
      <c r="B40" s="371" t="str">
        <f>'101學年度經費收支出'!C26</f>
        <v>校慶運動會捐款</v>
      </c>
      <c r="C40" s="370">
        <f>'101學年度經費收支出'!D26</f>
        <v>79900</v>
      </c>
      <c r="D40" s="370"/>
      <c r="E40" s="370"/>
    </row>
    <row r="41" spans="1:5" s="358" customFormat="1" ht="13.5">
      <c r="A41" s="370"/>
      <c r="B41" s="371" t="str">
        <f>'101學年度經費收支出'!C31</f>
        <v>校慶運動會捐款</v>
      </c>
      <c r="C41" s="370">
        <f>'101學年度經費收支出'!D31</f>
        <v>7300</v>
      </c>
      <c r="D41" s="370"/>
      <c r="E41" s="370"/>
    </row>
    <row r="42" spans="1:5" ht="13.5">
      <c r="A42" s="359"/>
      <c r="B42" s="360"/>
      <c r="C42" s="361"/>
      <c r="D42" s="359"/>
      <c r="E42" s="359"/>
    </row>
    <row r="43" spans="1:5" ht="13.5">
      <c r="A43" s="359"/>
      <c r="B43" s="360"/>
      <c r="C43" s="359"/>
      <c r="D43" s="359"/>
      <c r="E43" s="359"/>
    </row>
    <row r="44" spans="1:5" ht="13.5">
      <c r="A44" s="359"/>
      <c r="B44" s="360" t="s">
        <v>519</v>
      </c>
      <c r="C44" s="359">
        <f>SUM(C33:C42)</f>
        <v>312567</v>
      </c>
      <c r="D44" s="359"/>
      <c r="E44" s="359">
        <f>C44-D44</f>
        <v>312567</v>
      </c>
    </row>
    <row r="45" spans="1:5" ht="13.5">
      <c r="A45" s="359"/>
      <c r="B45" s="360" t="s">
        <v>520</v>
      </c>
      <c r="C45" s="359">
        <f>C29+C44</f>
        <v>562383</v>
      </c>
      <c r="E45" s="359"/>
    </row>
    <row r="46" spans="1:5" ht="13.5">
      <c r="A46" s="359"/>
      <c r="B46" s="360" t="s">
        <v>521</v>
      </c>
      <c r="C46" s="359">
        <v>678097</v>
      </c>
      <c r="D46" s="359"/>
      <c r="E46" s="359"/>
    </row>
    <row r="47" spans="1:5" ht="13.5">
      <c r="A47" s="359"/>
      <c r="B47" s="360" t="s">
        <v>522</v>
      </c>
      <c r="C47" s="359">
        <f>C45+C46</f>
        <v>1240480</v>
      </c>
      <c r="D47" s="359">
        <f>D27+D49</f>
        <v>432988</v>
      </c>
      <c r="E47" s="359">
        <f>C47-D47</f>
        <v>807492</v>
      </c>
    </row>
    <row r="48" ht="13.5">
      <c r="B48" s="230"/>
    </row>
    <row r="49" spans="2:4" ht="13.5">
      <c r="B49" s="229" t="s">
        <v>408</v>
      </c>
      <c r="D49" s="228">
        <f>SUM(D51:D116)</f>
        <v>169714</v>
      </c>
    </row>
    <row r="50" s="231" customFormat="1" ht="13.5">
      <c r="B50" s="232" t="s">
        <v>3</v>
      </c>
    </row>
    <row r="51" spans="2:4" ht="13.5">
      <c r="B51" s="230" t="s">
        <v>371</v>
      </c>
      <c r="D51" s="376">
        <v>50</v>
      </c>
    </row>
    <row r="52" spans="2:4" ht="13.5">
      <c r="B52" s="230" t="s">
        <v>372</v>
      </c>
      <c r="D52" s="376">
        <v>56</v>
      </c>
    </row>
    <row r="53" ht="13.5">
      <c r="B53" s="230"/>
    </row>
    <row r="54" s="231" customFormat="1" ht="13.5">
      <c r="B54" s="233" t="s">
        <v>383</v>
      </c>
    </row>
    <row r="55" spans="2:4" ht="13.5">
      <c r="B55" s="230" t="s">
        <v>384</v>
      </c>
      <c r="D55" s="350">
        <v>1650</v>
      </c>
    </row>
    <row r="56" ht="13.5">
      <c r="B56" s="230"/>
    </row>
    <row r="57" s="231" customFormat="1" ht="13.5">
      <c r="B57" s="233" t="s">
        <v>385</v>
      </c>
    </row>
    <row r="58" spans="2:4" ht="13.5">
      <c r="B58" s="230" t="s">
        <v>386</v>
      </c>
      <c r="D58" s="350">
        <v>875</v>
      </c>
    </row>
    <row r="59" spans="2:4" ht="13.5">
      <c r="B59" s="230" t="s">
        <v>387</v>
      </c>
      <c r="D59" s="350">
        <v>5270</v>
      </c>
    </row>
    <row r="60" ht="13.5">
      <c r="B60" s="230"/>
    </row>
    <row r="61" s="231" customFormat="1" ht="13.5">
      <c r="B61" s="233" t="s">
        <v>388</v>
      </c>
    </row>
    <row r="62" spans="2:4" ht="13.5">
      <c r="B62" s="230" t="str">
        <f>'101經費執行情形'!C63</f>
        <v>志工張玉玲母親辭世奠儀</v>
      </c>
      <c r="D62" s="350">
        <f>'101經費執行情形'!F63</f>
        <v>1000</v>
      </c>
    </row>
    <row r="63" spans="2:4" ht="13.5">
      <c r="B63" s="230" t="str">
        <f>'101經費執行情形'!C64</f>
        <v>李信德教師新婚陳麗耕教師弄璋禮金</v>
      </c>
      <c r="D63" s="350">
        <f>'101經費執行情形'!F64</f>
        <v>2000</v>
      </c>
    </row>
    <row r="64" spans="2:4" ht="13.5">
      <c r="B64" s="230" t="str">
        <f>'101經費執行情形'!C65</f>
        <v>志工蔡美甄公公辭世奠儀</v>
      </c>
      <c r="D64" s="350">
        <f>'101經費執行情形'!F65</f>
        <v>1000</v>
      </c>
    </row>
    <row r="65" spans="2:4" ht="13.5">
      <c r="B65" s="230" t="str">
        <f>'101經費執行情形'!C66</f>
        <v>愛心志工公公喪禮花籃-曾麗鳳</v>
      </c>
      <c r="D65" s="350">
        <f>'101經費執行情形'!F66</f>
        <v>1000</v>
      </c>
    </row>
    <row r="66" spans="2:4" ht="13.5">
      <c r="B66" s="230" t="str">
        <f>'101經費執行情形'!C67</f>
        <v>愛心志工公公喪禮花籃-林金英</v>
      </c>
      <c r="D66" s="350">
        <f>'101經費執行情形'!F67</f>
        <v>1200</v>
      </c>
    </row>
    <row r="67" spans="2:4" ht="13.5">
      <c r="B67" s="230" t="str">
        <f>'101經費執行情形'!C68</f>
        <v>凱旋國中校慶禮金</v>
      </c>
      <c r="D67" s="350">
        <f>'101經費執行情形'!F68</f>
        <v>1000</v>
      </c>
    </row>
    <row r="68" spans="2:4" ht="13.5">
      <c r="B68" s="230" t="str">
        <f>'101經費執行情形'!C69</f>
        <v>黃坤忠教師丈人往生花籃</v>
      </c>
      <c r="D68" s="350">
        <f>'101經費執行情形'!F69</f>
        <v>1000</v>
      </c>
    </row>
    <row r="69" spans="2:4" ht="13.5">
      <c r="B69" s="230" t="str">
        <f>'101經費執行情形'!C70</f>
        <v>李亭儀教師生女禮金</v>
      </c>
      <c r="D69" s="350">
        <f>'101經費執行情形'!F70</f>
        <v>1000</v>
      </c>
    </row>
    <row r="70" ht="13.5">
      <c r="B70" s="230"/>
    </row>
    <row r="71" ht="13.5">
      <c r="B71" s="230"/>
    </row>
    <row r="72" s="231" customFormat="1" ht="13.5">
      <c r="B72" s="233" t="s">
        <v>389</v>
      </c>
    </row>
    <row r="73" spans="2:4" ht="13.5">
      <c r="B73" s="230" t="s">
        <v>390</v>
      </c>
      <c r="D73" s="350">
        <v>6300</v>
      </c>
    </row>
    <row r="74" spans="2:4" ht="13.5">
      <c r="B74" s="230" t="s">
        <v>391</v>
      </c>
      <c r="D74" s="350">
        <v>6400</v>
      </c>
    </row>
    <row r="75" ht="13.5">
      <c r="B75" s="230"/>
    </row>
    <row r="76" s="374" customFormat="1" ht="13.5">
      <c r="B76" s="375" t="s">
        <v>528</v>
      </c>
    </row>
    <row r="77" spans="2:4" ht="13.5">
      <c r="B77" s="230" t="str">
        <f>'101經費執行情形'!C84</f>
        <v>校慶運動會獎勵品</v>
      </c>
      <c r="D77" s="350">
        <f>'101經費執行情形'!F84</f>
        <v>17470</v>
      </c>
    </row>
    <row r="78" spans="2:4" ht="13.5">
      <c r="B78" s="230" t="str">
        <f>'101經費執行情形'!C85</f>
        <v>校慶運動會請柬印製</v>
      </c>
      <c r="D78" s="350">
        <f>'101經費執行情形'!F85</f>
        <v>2280</v>
      </c>
    </row>
    <row r="79" spans="2:4" ht="13.5">
      <c r="B79" s="230" t="str">
        <f>'101經費執行情形'!C86</f>
        <v>校慶運動會成人組800M接力賽獎勵禮卷</v>
      </c>
      <c r="D79" s="350">
        <f>'101經費執行情形'!F86</f>
        <v>1600</v>
      </c>
    </row>
    <row r="80" spans="2:4" ht="13.5">
      <c r="B80" s="230" t="str">
        <f>'101經費執行情形'!C87</f>
        <v>校慶運動會校刊印製</v>
      </c>
      <c r="D80" s="350">
        <f>'101經費執行情形'!F87</f>
        <v>26250</v>
      </c>
    </row>
    <row r="81" spans="2:4" ht="13.5">
      <c r="B81" s="230" t="str">
        <f>'101經費執行情形'!C88</f>
        <v>校慶運動會補助班級表演及趣味競賽獎勵</v>
      </c>
      <c r="D81" s="350">
        <f>'101經費執行情形'!F88</f>
        <v>26442</v>
      </c>
    </row>
    <row r="82" spans="2:4" ht="13.5">
      <c r="B82" s="230" t="str">
        <f>'101經費執行情形'!C89</f>
        <v>校慶運動會四人五腳競賽用品</v>
      </c>
      <c r="D82" s="350">
        <f>'101經費執行情形'!F89</f>
        <v>900</v>
      </c>
    </row>
    <row r="83" spans="2:4" ht="13.5">
      <c r="B83" s="230" t="str">
        <f>'101經費執行情形'!C90</f>
        <v>校慶運動會租音響</v>
      </c>
      <c r="D83" s="350">
        <f>'101經費執行情形'!F90</f>
        <v>6000</v>
      </c>
    </row>
    <row r="84" ht="13.5">
      <c r="B84" s="230"/>
    </row>
    <row r="85" ht="13.5">
      <c r="B85" s="230"/>
    </row>
    <row r="86" s="231" customFormat="1" ht="13.5">
      <c r="B86" s="233" t="s">
        <v>392</v>
      </c>
    </row>
    <row r="87" spans="2:4" ht="13.5">
      <c r="B87" s="230" t="s">
        <v>393</v>
      </c>
      <c r="D87" s="350">
        <v>25860</v>
      </c>
    </row>
    <row r="88" spans="2:4" ht="13.5">
      <c r="B88" s="230" t="s">
        <v>394</v>
      </c>
      <c r="D88" s="350">
        <v>2800</v>
      </c>
    </row>
    <row r="89" ht="13.5">
      <c r="B89" s="230"/>
    </row>
    <row r="90" s="231" customFormat="1" ht="13.5">
      <c r="B90" s="233" t="s">
        <v>395</v>
      </c>
    </row>
    <row r="91" spans="2:4" ht="13.5">
      <c r="B91" s="230" t="str">
        <f>'101經費執行情形'!C106</f>
        <v>學生參加校外比賽獎勵金(直排輪、體操、音樂)</v>
      </c>
      <c r="D91" s="350">
        <f>'101經費執行情形'!F106</f>
        <v>2950</v>
      </c>
    </row>
    <row r="92" spans="2:4" ht="13.5">
      <c r="B92" s="230" t="str">
        <f>'101經費執行情形'!C107</f>
        <v>教師及學生參加校外比賽獎勵金(試題、行動研究、美術、語文)</v>
      </c>
      <c r="D92" s="350">
        <f>'101經費執行情形'!F107</f>
        <v>3230</v>
      </c>
    </row>
    <row r="93" spans="2:4" ht="13.5">
      <c r="B93" s="230" t="str">
        <f>'101經費執行情形'!C108</f>
        <v>學生參加校外比賽獎勵金(田徑錦標)</v>
      </c>
      <c r="D93" s="350">
        <f>'101經費執行情形'!F108</f>
        <v>100</v>
      </c>
    </row>
    <row r="94" spans="2:4" ht="13.5">
      <c r="B94" s="230" t="str">
        <f>'101經費執行情形'!C109</f>
        <v>學生參加校外比賽獎勵金(宜蘭市心算)</v>
      </c>
      <c r="D94" s="350">
        <f>'101經費執行情形'!F109</f>
        <v>230</v>
      </c>
    </row>
    <row r="95" spans="2:4" ht="13.5">
      <c r="B95" s="230" t="str">
        <f>'101經費執行情形'!C110</f>
        <v>參加校外比賽得獎獎勵(訓導組)</v>
      </c>
      <c r="D95" s="350">
        <f>'101經費執行情形'!F110</f>
        <v>1300</v>
      </c>
    </row>
    <row r="96" spans="2:4" ht="13.5">
      <c r="B96" s="230" t="str">
        <f>'101經費執行情形'!C111</f>
        <v>參加校外比賽得獎獎勵</v>
      </c>
      <c r="D96" s="350">
        <f>'101經費執行情形'!F111</f>
        <v>200</v>
      </c>
    </row>
    <row r="97" spans="2:4" ht="13.5">
      <c r="B97" s="230" t="str">
        <f>'101經費執行情形'!C112</f>
        <v>學生參加宜蘭縣EEG活動得獎獎勵金</v>
      </c>
      <c r="D97" s="350">
        <f>'101經費執行情形'!F112</f>
        <v>4550</v>
      </c>
    </row>
    <row r="98" spans="2:4" ht="13.5">
      <c r="B98" s="230" t="str">
        <f>'101經費執行情形'!C113</f>
        <v>參加宜蘭縣中小學溜冰及游泳錦標賽獲獎獎勵</v>
      </c>
      <c r="D98" s="350">
        <f>'101經費執行情形'!F113</f>
        <v>1300</v>
      </c>
    </row>
    <row r="99" spans="2:4" ht="13.5">
      <c r="B99" s="230" t="str">
        <f>'101經費執行情形'!C114</f>
        <v>中小學科學展比賽得到第三名獎勵</v>
      </c>
      <c r="D99" s="350">
        <f>'101經費執行情形'!F114</f>
        <v>620</v>
      </c>
    </row>
    <row r="100" ht="13.5">
      <c r="B100" s="230"/>
    </row>
    <row r="101" ht="13.5">
      <c r="B101" s="230"/>
    </row>
    <row r="102" s="231" customFormat="1" ht="13.5">
      <c r="B102" s="233" t="s">
        <v>396</v>
      </c>
    </row>
    <row r="103" spans="2:4" ht="13.5">
      <c r="B103" s="230" t="s">
        <v>397</v>
      </c>
      <c r="D103" s="350">
        <v>1300</v>
      </c>
    </row>
    <row r="104" spans="2:4" ht="13.5">
      <c r="B104" s="230" t="s">
        <v>397</v>
      </c>
      <c r="D104" s="350">
        <v>1700</v>
      </c>
    </row>
    <row r="105" spans="2:4" ht="13.5">
      <c r="B105" s="230" t="s">
        <v>398</v>
      </c>
      <c r="D105" s="350">
        <v>1100</v>
      </c>
    </row>
    <row r="106" spans="2:4" ht="13.5">
      <c r="B106" s="230" t="s">
        <v>399</v>
      </c>
      <c r="D106" s="350">
        <v>1400</v>
      </c>
    </row>
    <row r="107" ht="13.5">
      <c r="B107" s="230"/>
    </row>
    <row r="108" s="231" customFormat="1" ht="13.5">
      <c r="B108" s="233" t="s">
        <v>400</v>
      </c>
    </row>
    <row r="109" spans="2:4" ht="13.5">
      <c r="B109" s="230" t="str">
        <f>'101經費執行情形'!C125</f>
        <v>宜蘭縣樂樂棒比賽學生點心(六忠)</v>
      </c>
      <c r="D109" s="350">
        <f>'101經費執行情形'!F125</f>
        <v>473</v>
      </c>
    </row>
    <row r="110" spans="2:4" ht="13.5">
      <c r="B110" s="230" t="str">
        <f>'101經費執行情形'!C126</f>
        <v>參加中小學運動會點心費</v>
      </c>
      <c r="D110" s="350">
        <f>'101經費執行情形'!F126</f>
        <v>1398</v>
      </c>
    </row>
    <row r="111" spans="2:4" ht="13.5">
      <c r="B111" s="230" t="str">
        <f>'101經費執行情形'!C127</f>
        <v>宜蘭縣樂樂棒比賽學生點心(五孝)</v>
      </c>
      <c r="D111" s="350">
        <f>'101經費執行情形'!F127</f>
        <v>540</v>
      </c>
    </row>
    <row r="112" spans="2:4" ht="13.5">
      <c r="B112" s="230" t="str">
        <f>'101經費執行情形'!C128</f>
        <v>學生參加宜蘭縣EEG活動比賽餐點</v>
      </c>
      <c r="D112" s="350">
        <f>'101經費執行情形'!F128</f>
        <v>1470</v>
      </c>
    </row>
    <row r="113" ht="13.5">
      <c r="B113" s="230"/>
    </row>
    <row r="114" ht="13.5">
      <c r="B114" s="230"/>
    </row>
    <row r="115" s="374" customFormat="1" ht="13.5">
      <c r="B115" s="375" t="s">
        <v>530</v>
      </c>
    </row>
    <row r="116" spans="2:4" ht="13.5">
      <c r="B116" s="230" t="str">
        <f>'101經費執行情形'!$C$137</f>
        <v>六年級榮譽點數兌換獎勵</v>
      </c>
      <c r="D116" s="350">
        <f>'101經費執行情形'!$F$137</f>
        <v>6450</v>
      </c>
    </row>
    <row r="117" ht="13.5">
      <c r="B117" s="230"/>
    </row>
    <row r="118" ht="13.5">
      <c r="B118" s="230"/>
    </row>
    <row r="119" s="374" customFormat="1" ht="13.5">
      <c r="B119" s="375" t="s">
        <v>531</v>
      </c>
    </row>
    <row r="120" ht="13.5">
      <c r="B120" s="230"/>
    </row>
    <row r="121" ht="13.5">
      <c r="B121" s="230"/>
    </row>
    <row r="123" s="374" customFormat="1" ht="13.5">
      <c r="B123" s="375" t="s">
        <v>532</v>
      </c>
    </row>
    <row r="127" s="374" customFormat="1" ht="13.5">
      <c r="B127" s="375" t="s">
        <v>533</v>
      </c>
    </row>
    <row r="131" s="374" customFormat="1" ht="13.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zoomScalePageLayoutView="0" workbookViewId="0" topLeftCell="A28">
      <selection activeCell="E32" sqref="E32"/>
    </sheetView>
  </sheetViews>
  <sheetFormatPr defaultColWidth="9.00390625" defaultRowHeight="16.5"/>
  <cols>
    <col min="1" max="1" width="7.00390625" style="0" customWidth="1"/>
    <col min="2" max="2" width="28.625" style="0" customWidth="1"/>
    <col min="3" max="3" width="11.50390625" style="0" customWidth="1"/>
    <col min="4" max="4" width="12.50390625" style="0" customWidth="1"/>
    <col min="5" max="5" width="32.625" style="0" customWidth="1"/>
    <col min="6" max="6" width="10.625" style="0" customWidth="1"/>
    <col min="7" max="7" width="34.50390625" style="0" customWidth="1"/>
  </cols>
  <sheetData>
    <row r="1" ht="16.5" thickBot="1">
      <c r="A1" s="48" t="s">
        <v>76</v>
      </c>
    </row>
    <row r="2" spans="1:5" ht="27" customHeight="1">
      <c r="A2" s="323" t="s">
        <v>219</v>
      </c>
      <c r="B2" s="324"/>
      <c r="C2" s="324"/>
      <c r="D2" s="324"/>
      <c r="E2" s="325"/>
    </row>
    <row r="3" spans="1:5" ht="15.75" customHeight="1">
      <c r="A3" s="326" t="s">
        <v>77</v>
      </c>
      <c r="B3" s="327"/>
      <c r="C3" s="327"/>
      <c r="D3" s="327"/>
      <c r="E3" s="328"/>
    </row>
    <row r="4" spans="1:5" ht="20.25" customHeight="1">
      <c r="A4" s="49" t="s">
        <v>78</v>
      </c>
      <c r="B4" s="1" t="s">
        <v>79</v>
      </c>
      <c r="C4" s="1" t="s">
        <v>220</v>
      </c>
      <c r="D4" s="50" t="s">
        <v>222</v>
      </c>
      <c r="E4" s="51" t="s">
        <v>80</v>
      </c>
    </row>
    <row r="5" spans="1:5" ht="20.25" customHeight="1">
      <c r="A5" s="52" t="s">
        <v>81</v>
      </c>
      <c r="B5" s="53"/>
      <c r="C5" s="53"/>
      <c r="D5" s="54"/>
      <c r="E5" s="55"/>
    </row>
    <row r="6" spans="1:5" ht="91.5" customHeight="1">
      <c r="A6" s="56" t="s">
        <v>2</v>
      </c>
      <c r="B6" s="57" t="s">
        <v>82</v>
      </c>
      <c r="C6" s="54">
        <v>624476</v>
      </c>
      <c r="D6" s="54">
        <v>678097</v>
      </c>
      <c r="E6" s="58" t="s">
        <v>231</v>
      </c>
    </row>
    <row r="7" spans="1:5" ht="18" customHeight="1">
      <c r="A7" s="56" t="s">
        <v>4</v>
      </c>
      <c r="B7" s="57" t="s">
        <v>83</v>
      </c>
      <c r="C7" s="60">
        <v>232000</v>
      </c>
      <c r="D7" s="54">
        <v>176290</v>
      </c>
      <c r="E7" s="59" t="s">
        <v>84</v>
      </c>
    </row>
    <row r="8" spans="1:5" ht="18" customHeight="1">
      <c r="A8" s="56" t="s">
        <v>6</v>
      </c>
      <c r="B8" s="57" t="s">
        <v>85</v>
      </c>
      <c r="C8" s="60">
        <v>105778</v>
      </c>
      <c r="D8" s="54">
        <v>85000</v>
      </c>
      <c r="E8" s="59" t="s">
        <v>86</v>
      </c>
    </row>
    <row r="9" spans="1:5" ht="18" customHeight="1">
      <c r="A9" s="56" t="s">
        <v>8</v>
      </c>
      <c r="B9" s="57" t="s">
        <v>87</v>
      </c>
      <c r="C9" s="60">
        <v>0</v>
      </c>
      <c r="D9" s="60">
        <v>5000</v>
      </c>
      <c r="E9" s="58" t="s">
        <v>88</v>
      </c>
    </row>
    <row r="10" spans="1:5" ht="18" customHeight="1">
      <c r="A10" s="56" t="s">
        <v>89</v>
      </c>
      <c r="B10" s="57" t="s">
        <v>90</v>
      </c>
      <c r="C10" s="60">
        <v>45167</v>
      </c>
      <c r="D10" s="60">
        <v>45000</v>
      </c>
      <c r="E10" s="59"/>
    </row>
    <row r="11" spans="1:5" ht="18" customHeight="1">
      <c r="A11" s="56" t="s">
        <v>91</v>
      </c>
      <c r="B11" s="57" t="s">
        <v>92</v>
      </c>
      <c r="C11" s="60">
        <v>1403</v>
      </c>
      <c r="D11" s="61">
        <v>1000</v>
      </c>
      <c r="E11" s="62"/>
    </row>
    <row r="12" spans="1:5" ht="18" customHeight="1">
      <c r="A12" s="56" t="s">
        <v>14</v>
      </c>
      <c r="B12" s="63" t="s">
        <v>67</v>
      </c>
      <c r="C12" s="64">
        <v>43097</v>
      </c>
      <c r="D12" s="64">
        <v>43000</v>
      </c>
      <c r="E12" s="62" t="s">
        <v>93</v>
      </c>
    </row>
    <row r="13" spans="1:5" ht="18" customHeight="1">
      <c r="A13" s="56" t="s">
        <v>151</v>
      </c>
      <c r="B13" s="63" t="s">
        <v>152</v>
      </c>
      <c r="C13" s="64">
        <v>66000</v>
      </c>
      <c r="D13" s="64"/>
      <c r="E13" s="62"/>
    </row>
    <row r="14" spans="1:5" ht="18" customHeight="1">
      <c r="A14" s="56" t="s">
        <v>153</v>
      </c>
      <c r="B14" s="63" t="s">
        <v>154</v>
      </c>
      <c r="C14" s="64">
        <v>62000</v>
      </c>
      <c r="D14" s="64"/>
      <c r="E14" s="62"/>
    </row>
    <row r="15" spans="1:5" ht="18" customHeight="1" thickBot="1">
      <c r="A15" s="66"/>
      <c r="B15" s="67" t="s">
        <v>28</v>
      </c>
      <c r="C15" s="68">
        <f>SUM(C6:C14)</f>
        <v>1179921</v>
      </c>
      <c r="D15" s="68">
        <f>SUM(D6:D14)</f>
        <v>1033387</v>
      </c>
      <c r="E15" s="69"/>
    </row>
    <row r="16" spans="1:5" ht="18" customHeight="1" thickTop="1">
      <c r="A16" s="70" t="s">
        <v>68</v>
      </c>
      <c r="B16" s="71"/>
      <c r="C16" s="72"/>
      <c r="D16" s="72"/>
      <c r="E16" s="73"/>
    </row>
    <row r="17" spans="1:5" ht="18" customHeight="1">
      <c r="A17" s="56" t="s">
        <v>2</v>
      </c>
      <c r="B17" s="57" t="s">
        <v>3</v>
      </c>
      <c r="C17" s="74">
        <v>1770</v>
      </c>
      <c r="D17" s="74">
        <v>6000</v>
      </c>
      <c r="E17" s="59" t="s">
        <v>94</v>
      </c>
    </row>
    <row r="18" spans="1:5" ht="18" customHeight="1">
      <c r="A18" s="56" t="s">
        <v>4</v>
      </c>
      <c r="B18" s="57" t="s">
        <v>5</v>
      </c>
      <c r="C18" s="74">
        <v>1125</v>
      </c>
      <c r="D18" s="74">
        <v>5000</v>
      </c>
      <c r="E18" s="59"/>
    </row>
    <row r="19" spans="1:5" ht="33" customHeight="1">
      <c r="A19" s="56" t="s">
        <v>6</v>
      </c>
      <c r="B19" s="65" t="s">
        <v>7</v>
      </c>
      <c r="C19" s="74">
        <v>3900</v>
      </c>
      <c r="D19" s="74">
        <v>35000</v>
      </c>
      <c r="E19" s="59" t="s">
        <v>233</v>
      </c>
    </row>
    <row r="20" spans="1:5" ht="24" customHeight="1">
      <c r="A20" s="56" t="s">
        <v>8</v>
      </c>
      <c r="B20" s="65" t="s">
        <v>9</v>
      </c>
      <c r="C20" s="74">
        <v>16600</v>
      </c>
      <c r="D20" s="74">
        <v>20000</v>
      </c>
      <c r="E20" s="58" t="s">
        <v>95</v>
      </c>
    </row>
    <row r="21" spans="1:5" ht="24" customHeight="1">
      <c r="A21" s="56" t="s">
        <v>10</v>
      </c>
      <c r="B21" s="65" t="s">
        <v>11</v>
      </c>
      <c r="C21" s="74">
        <v>11250</v>
      </c>
      <c r="D21" s="74">
        <v>15000</v>
      </c>
      <c r="E21" s="58" t="s">
        <v>96</v>
      </c>
    </row>
    <row r="22" spans="1:5" ht="18.75" customHeight="1">
      <c r="A22" s="56" t="s">
        <v>12</v>
      </c>
      <c r="B22" s="65" t="s">
        <v>13</v>
      </c>
      <c r="C22" s="74">
        <v>10000</v>
      </c>
      <c r="D22" s="74">
        <v>11435</v>
      </c>
      <c r="E22" s="59"/>
    </row>
    <row r="23" spans="1:5" ht="18.75" customHeight="1">
      <c r="A23" s="56" t="s">
        <v>14</v>
      </c>
      <c r="B23" s="65" t="s">
        <v>15</v>
      </c>
      <c r="C23" s="74">
        <v>62441</v>
      </c>
      <c r="D23" s="76">
        <v>80000</v>
      </c>
      <c r="E23" s="59" t="s">
        <v>155</v>
      </c>
    </row>
    <row r="24" spans="1:5" ht="18.75" customHeight="1">
      <c r="A24" s="56" t="s">
        <v>16</v>
      </c>
      <c r="B24" s="65" t="s">
        <v>17</v>
      </c>
      <c r="C24" s="74">
        <v>27146</v>
      </c>
      <c r="D24" s="74">
        <v>30000</v>
      </c>
      <c r="E24" s="75" t="s">
        <v>97</v>
      </c>
    </row>
    <row r="25" spans="1:5" ht="18.75" customHeight="1">
      <c r="A25" s="56" t="s">
        <v>18</v>
      </c>
      <c r="B25" s="65" t="s">
        <v>19</v>
      </c>
      <c r="C25" s="74">
        <v>27200</v>
      </c>
      <c r="D25" s="76">
        <v>27200</v>
      </c>
      <c r="E25" s="75" t="s">
        <v>223</v>
      </c>
    </row>
    <row r="26" spans="1:5" ht="18.75" customHeight="1">
      <c r="A26" s="56" t="s">
        <v>20</v>
      </c>
      <c r="B26" s="65" t="s">
        <v>21</v>
      </c>
      <c r="C26" s="74">
        <v>0</v>
      </c>
      <c r="D26" s="74">
        <v>15000</v>
      </c>
      <c r="E26" s="75"/>
    </row>
    <row r="27" spans="1:5" ht="18.75" customHeight="1">
      <c r="A27" s="56" t="s">
        <v>22</v>
      </c>
      <c r="B27" s="65" t="s">
        <v>1</v>
      </c>
      <c r="C27" s="74">
        <v>38060</v>
      </c>
      <c r="D27" s="74">
        <v>40000</v>
      </c>
      <c r="E27" s="75" t="s">
        <v>98</v>
      </c>
    </row>
    <row r="28" spans="1:5" ht="18.75" customHeight="1">
      <c r="A28" s="56" t="s">
        <v>23</v>
      </c>
      <c r="B28" s="77" t="s">
        <v>99</v>
      </c>
      <c r="C28" s="74">
        <v>4000</v>
      </c>
      <c r="D28" s="74">
        <v>35000</v>
      </c>
      <c r="E28" s="59" t="s">
        <v>100</v>
      </c>
    </row>
    <row r="29" spans="1:5" ht="24" customHeight="1">
      <c r="A29" s="56" t="s">
        <v>24</v>
      </c>
      <c r="B29" s="77" t="s">
        <v>54</v>
      </c>
      <c r="C29" s="74">
        <v>17714</v>
      </c>
      <c r="D29" s="74">
        <v>20000</v>
      </c>
      <c r="E29" s="58" t="s">
        <v>101</v>
      </c>
    </row>
    <row r="30" spans="1:5" ht="16.5" customHeight="1">
      <c r="A30" s="56" t="s">
        <v>69</v>
      </c>
      <c r="B30" s="77" t="s">
        <v>102</v>
      </c>
      <c r="C30" s="74">
        <v>0</v>
      </c>
      <c r="D30" s="74">
        <v>100000</v>
      </c>
      <c r="E30" s="78" t="s">
        <v>103</v>
      </c>
    </row>
    <row r="31" spans="1:5" ht="16.5" customHeight="1">
      <c r="A31" s="56" t="s">
        <v>70</v>
      </c>
      <c r="B31" s="79" t="s">
        <v>25</v>
      </c>
      <c r="C31" s="80">
        <v>0</v>
      </c>
      <c r="D31" s="80">
        <v>100000</v>
      </c>
      <c r="E31" s="81" t="s">
        <v>104</v>
      </c>
    </row>
    <row r="32" spans="1:5" ht="16.5" customHeight="1">
      <c r="A32" s="56" t="s">
        <v>71</v>
      </c>
      <c r="B32" s="82" t="s">
        <v>26</v>
      </c>
      <c r="C32" s="83">
        <v>31500</v>
      </c>
      <c r="D32" s="83">
        <v>30000</v>
      </c>
      <c r="E32" s="84" t="s">
        <v>105</v>
      </c>
    </row>
    <row r="33" spans="1:5" ht="16.5" customHeight="1">
      <c r="A33" s="56" t="s">
        <v>72</v>
      </c>
      <c r="B33" s="82" t="s">
        <v>27</v>
      </c>
      <c r="C33" s="83">
        <v>36560</v>
      </c>
      <c r="D33" s="64">
        <v>64540</v>
      </c>
      <c r="E33" s="84" t="s">
        <v>232</v>
      </c>
    </row>
    <row r="34" spans="1:5" ht="16.5" customHeight="1">
      <c r="A34" s="56" t="s">
        <v>73</v>
      </c>
      <c r="B34" s="82" t="s">
        <v>106</v>
      </c>
      <c r="C34" s="83">
        <v>10000</v>
      </c>
      <c r="D34" s="83">
        <v>203049</v>
      </c>
      <c r="E34" s="84" t="s">
        <v>104</v>
      </c>
    </row>
    <row r="35" spans="1:5" ht="16.5" customHeight="1">
      <c r="A35" s="56" t="s">
        <v>107</v>
      </c>
      <c r="B35" s="65" t="s">
        <v>108</v>
      </c>
      <c r="C35" s="76">
        <v>55000</v>
      </c>
      <c r="D35" s="74">
        <v>53516</v>
      </c>
      <c r="E35" s="84"/>
    </row>
    <row r="36" spans="1:5" ht="16.5" customHeight="1">
      <c r="A36" s="56" t="s">
        <v>74</v>
      </c>
      <c r="B36" s="82" t="s">
        <v>109</v>
      </c>
      <c r="C36" s="83">
        <v>0</v>
      </c>
      <c r="D36" s="83">
        <v>6227</v>
      </c>
      <c r="E36" s="84" t="s">
        <v>221</v>
      </c>
    </row>
    <row r="37" spans="1:5" ht="16.5" customHeight="1">
      <c r="A37" s="56" t="s">
        <v>75</v>
      </c>
      <c r="B37" s="82" t="s">
        <v>156</v>
      </c>
      <c r="C37" s="83">
        <v>112558</v>
      </c>
      <c r="D37" s="83">
        <v>103220</v>
      </c>
      <c r="E37" s="84" t="s">
        <v>224</v>
      </c>
    </row>
    <row r="38" spans="1:5" ht="16.5" customHeight="1">
      <c r="A38" s="56" t="s">
        <v>157</v>
      </c>
      <c r="B38" s="79" t="s">
        <v>229</v>
      </c>
      <c r="C38" s="83">
        <v>28800</v>
      </c>
      <c r="D38" s="83">
        <v>33200</v>
      </c>
      <c r="E38" s="84" t="s">
        <v>230</v>
      </c>
    </row>
    <row r="39" spans="1:5" ht="16.5" customHeight="1">
      <c r="A39" s="56" t="s">
        <v>228</v>
      </c>
      <c r="B39" s="82" t="s">
        <v>158</v>
      </c>
      <c r="C39" s="83">
        <v>6200</v>
      </c>
      <c r="D39" s="83">
        <v>0</v>
      </c>
      <c r="E39" s="84"/>
    </row>
    <row r="40" spans="1:5" ht="16.5" customHeight="1" thickBot="1">
      <c r="A40" s="85"/>
      <c r="B40" s="86" t="s">
        <v>28</v>
      </c>
      <c r="C40" s="87">
        <f>SUM(C17:C39)</f>
        <v>501824</v>
      </c>
      <c r="D40" s="87">
        <f>SUM(D17:D39)</f>
        <v>1033387</v>
      </c>
      <c r="E40" s="88"/>
    </row>
  </sheetData>
  <sheetProtection/>
  <mergeCells count="2">
    <mergeCell ref="A2:E2"/>
    <mergeCell ref="A3:E3"/>
  </mergeCells>
  <printOptions/>
  <pageMargins left="0.7874015748031497" right="0.3937007874015748" top="0.6692913385826772" bottom="0.3937007874015748" header="0.31496062992125984" footer="0.1181102362204724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SheetLayoutView="100" zoomScalePageLayoutView="0" workbookViewId="0" topLeftCell="A25">
      <selection activeCell="D33" sqref="D33"/>
    </sheetView>
  </sheetViews>
  <sheetFormatPr defaultColWidth="9.00390625" defaultRowHeight="16.5"/>
  <cols>
    <col min="1" max="1" width="7.00390625" style="0" customWidth="1"/>
    <col min="2" max="2" width="28.625" style="0" customWidth="1"/>
    <col min="3" max="3" width="12.50390625" style="0" customWidth="1"/>
    <col min="4" max="4" width="32.75390625" style="0" customWidth="1"/>
    <col min="5" max="5" width="10.625" style="0" customWidth="1"/>
    <col min="6" max="6" width="34.50390625" style="0" customWidth="1"/>
  </cols>
  <sheetData>
    <row r="1" ht="16.5" thickBot="1">
      <c r="A1" s="48" t="s">
        <v>160</v>
      </c>
    </row>
    <row r="2" spans="1:4" ht="27" customHeight="1">
      <c r="A2" s="323" t="s">
        <v>226</v>
      </c>
      <c r="B2" s="324"/>
      <c r="C2" s="324"/>
      <c r="D2" s="325"/>
    </row>
    <row r="3" spans="1:4" ht="15.75" customHeight="1">
      <c r="A3" s="326" t="s">
        <v>161</v>
      </c>
      <c r="B3" s="327"/>
      <c r="C3" s="327"/>
      <c r="D3" s="328"/>
    </row>
    <row r="4" spans="1:4" ht="20.25" customHeight="1">
      <c r="A4" s="49" t="s">
        <v>162</v>
      </c>
      <c r="B4" s="1" t="s">
        <v>163</v>
      </c>
      <c r="C4" s="50" t="s">
        <v>227</v>
      </c>
      <c r="D4" s="51" t="s">
        <v>164</v>
      </c>
    </row>
    <row r="5" spans="1:4" ht="20.25" customHeight="1">
      <c r="A5" s="52" t="s">
        <v>165</v>
      </c>
      <c r="B5" s="53"/>
      <c r="C5" s="54"/>
      <c r="D5" s="55"/>
    </row>
    <row r="6" spans="1:4" ht="91.5" customHeight="1">
      <c r="A6" s="56" t="s">
        <v>166</v>
      </c>
      <c r="B6" s="57" t="s">
        <v>167</v>
      </c>
      <c r="C6" s="54">
        <v>678097</v>
      </c>
      <c r="D6" s="58" t="s">
        <v>231</v>
      </c>
    </row>
    <row r="7" spans="1:4" ht="18" customHeight="1">
      <c r="A7" s="56" t="s">
        <v>168</v>
      </c>
      <c r="B7" s="57" t="s">
        <v>169</v>
      </c>
      <c r="C7" s="54">
        <v>176290</v>
      </c>
      <c r="D7" s="59" t="s">
        <v>84</v>
      </c>
    </row>
    <row r="8" spans="1:4" ht="18" customHeight="1">
      <c r="A8" s="56" t="s">
        <v>170</v>
      </c>
      <c r="B8" s="57" t="s">
        <v>171</v>
      </c>
      <c r="C8" s="54">
        <v>85000</v>
      </c>
      <c r="D8" s="59" t="s">
        <v>86</v>
      </c>
    </row>
    <row r="9" spans="1:4" ht="18" customHeight="1">
      <c r="A9" s="56" t="s">
        <v>172</v>
      </c>
      <c r="B9" s="57" t="s">
        <v>173</v>
      </c>
      <c r="C9" s="60">
        <v>5000</v>
      </c>
      <c r="D9" s="58" t="s">
        <v>88</v>
      </c>
    </row>
    <row r="10" spans="1:4" ht="18" customHeight="1">
      <c r="A10" s="56" t="s">
        <v>174</v>
      </c>
      <c r="B10" s="57" t="s">
        <v>175</v>
      </c>
      <c r="C10" s="60">
        <v>45000</v>
      </c>
      <c r="D10" s="59"/>
    </row>
    <row r="11" spans="1:4" ht="18" customHeight="1">
      <c r="A11" s="56" t="s">
        <v>176</v>
      </c>
      <c r="B11" s="57" t="s">
        <v>177</v>
      </c>
      <c r="C11" s="61">
        <v>1000</v>
      </c>
      <c r="D11" s="62"/>
    </row>
    <row r="12" spans="1:4" ht="18" customHeight="1">
      <c r="A12" s="56" t="s">
        <v>14</v>
      </c>
      <c r="B12" s="63" t="s">
        <v>67</v>
      </c>
      <c r="C12" s="64">
        <v>43000</v>
      </c>
      <c r="D12" s="62" t="s">
        <v>93</v>
      </c>
    </row>
    <row r="13" spans="1:4" ht="18" customHeight="1">
      <c r="A13" s="56" t="s">
        <v>178</v>
      </c>
      <c r="B13" s="63" t="s">
        <v>179</v>
      </c>
      <c r="C13" s="64"/>
      <c r="D13" s="62"/>
    </row>
    <row r="14" spans="1:4" ht="18" customHeight="1">
      <c r="A14" s="56" t="s">
        <v>180</v>
      </c>
      <c r="B14" s="63" t="s">
        <v>181</v>
      </c>
      <c r="C14" s="64"/>
      <c r="D14" s="62"/>
    </row>
    <row r="15" spans="1:4" ht="18" customHeight="1" thickBot="1">
      <c r="A15" s="66"/>
      <c r="B15" s="67" t="s">
        <v>182</v>
      </c>
      <c r="C15" s="68">
        <f>SUM(C6:C14)</f>
        <v>1033387</v>
      </c>
      <c r="D15" s="69"/>
    </row>
    <row r="16" spans="1:4" ht="18" customHeight="1" thickTop="1">
      <c r="A16" s="70" t="s">
        <v>68</v>
      </c>
      <c r="B16" s="71"/>
      <c r="C16" s="72"/>
      <c r="D16" s="73"/>
    </row>
    <row r="17" spans="1:4" ht="18" customHeight="1">
      <c r="A17" s="56" t="s">
        <v>166</v>
      </c>
      <c r="B17" s="57" t="s">
        <v>183</v>
      </c>
      <c r="C17" s="74">
        <v>6000</v>
      </c>
      <c r="D17" s="59" t="s">
        <v>94</v>
      </c>
    </row>
    <row r="18" spans="1:4" ht="18" customHeight="1">
      <c r="A18" s="56" t="s">
        <v>168</v>
      </c>
      <c r="B18" s="57" t="s">
        <v>184</v>
      </c>
      <c r="C18" s="74">
        <v>5000</v>
      </c>
      <c r="D18" s="59"/>
    </row>
    <row r="19" spans="1:4" ht="45" customHeight="1">
      <c r="A19" s="56" t="s">
        <v>170</v>
      </c>
      <c r="B19" s="65" t="s">
        <v>185</v>
      </c>
      <c r="C19" s="74">
        <v>35000</v>
      </c>
      <c r="D19" s="59" t="s">
        <v>159</v>
      </c>
    </row>
    <row r="20" spans="1:4" ht="24" customHeight="1">
      <c r="A20" s="56" t="s">
        <v>172</v>
      </c>
      <c r="B20" s="65" t="s">
        <v>186</v>
      </c>
      <c r="C20" s="74">
        <v>20000</v>
      </c>
      <c r="D20" s="58" t="s">
        <v>95</v>
      </c>
    </row>
    <row r="21" spans="1:4" ht="24" customHeight="1">
      <c r="A21" s="56" t="s">
        <v>10</v>
      </c>
      <c r="B21" s="65" t="s">
        <v>187</v>
      </c>
      <c r="C21" s="74">
        <v>15000</v>
      </c>
      <c r="D21" s="58" t="s">
        <v>96</v>
      </c>
    </row>
    <row r="22" spans="1:4" ht="18.75" customHeight="1">
      <c r="A22" s="56" t="s">
        <v>12</v>
      </c>
      <c r="B22" s="65" t="s">
        <v>188</v>
      </c>
      <c r="C22" s="74">
        <v>11435</v>
      </c>
      <c r="D22" s="59"/>
    </row>
    <row r="23" spans="1:4" ht="18.75" customHeight="1">
      <c r="A23" s="56" t="s">
        <v>14</v>
      </c>
      <c r="B23" s="65" t="s">
        <v>189</v>
      </c>
      <c r="C23" s="76">
        <v>80000</v>
      </c>
      <c r="D23" s="59" t="s">
        <v>155</v>
      </c>
    </row>
    <row r="24" spans="1:4" ht="18.75" customHeight="1">
      <c r="A24" s="56" t="s">
        <v>16</v>
      </c>
      <c r="B24" s="65" t="s">
        <v>190</v>
      </c>
      <c r="C24" s="74">
        <v>30000</v>
      </c>
      <c r="D24" s="75" t="s">
        <v>97</v>
      </c>
    </row>
    <row r="25" spans="1:4" ht="18.75" customHeight="1">
      <c r="A25" s="56" t="s">
        <v>18</v>
      </c>
      <c r="B25" s="65" t="s">
        <v>191</v>
      </c>
      <c r="C25" s="76">
        <v>27200</v>
      </c>
      <c r="D25" s="75" t="s">
        <v>223</v>
      </c>
    </row>
    <row r="26" spans="1:4" ht="18.75" customHeight="1">
      <c r="A26" s="56" t="s">
        <v>20</v>
      </c>
      <c r="B26" s="65" t="s">
        <v>192</v>
      </c>
      <c r="C26" s="74">
        <v>15000</v>
      </c>
      <c r="D26" s="75"/>
    </row>
    <row r="27" spans="1:4" ht="18.75" customHeight="1">
      <c r="A27" s="56" t="s">
        <v>22</v>
      </c>
      <c r="B27" s="65" t="s">
        <v>193</v>
      </c>
      <c r="C27" s="74">
        <v>40000</v>
      </c>
      <c r="D27" s="75" t="s">
        <v>98</v>
      </c>
    </row>
    <row r="28" spans="1:5" ht="18.75" customHeight="1">
      <c r="A28" s="56" t="s">
        <v>23</v>
      </c>
      <c r="B28" s="77" t="s">
        <v>194</v>
      </c>
      <c r="C28" s="74">
        <v>35000</v>
      </c>
      <c r="D28" s="59" t="s">
        <v>100</v>
      </c>
      <c r="E28" t="s">
        <v>234</v>
      </c>
    </row>
    <row r="29" spans="1:4" ht="24" customHeight="1">
      <c r="A29" s="56" t="s">
        <v>24</v>
      </c>
      <c r="B29" s="77" t="s">
        <v>195</v>
      </c>
      <c r="C29" s="74">
        <v>20000</v>
      </c>
      <c r="D29" s="58" t="s">
        <v>101</v>
      </c>
    </row>
    <row r="30" spans="1:4" ht="16.5" customHeight="1">
      <c r="A30" s="56" t="s">
        <v>69</v>
      </c>
      <c r="B30" s="77" t="s">
        <v>196</v>
      </c>
      <c r="C30" s="74">
        <v>100000</v>
      </c>
      <c r="D30" s="78" t="s">
        <v>103</v>
      </c>
    </row>
    <row r="31" spans="1:4" ht="16.5" customHeight="1">
      <c r="A31" s="56" t="s">
        <v>70</v>
      </c>
      <c r="B31" s="79" t="s">
        <v>197</v>
      </c>
      <c r="C31" s="80">
        <v>100000</v>
      </c>
      <c r="D31" s="81" t="s">
        <v>104</v>
      </c>
    </row>
    <row r="32" spans="1:4" ht="16.5" customHeight="1">
      <c r="A32" s="56" t="s">
        <v>71</v>
      </c>
      <c r="B32" s="82" t="s">
        <v>198</v>
      </c>
      <c r="C32" s="83">
        <v>30000</v>
      </c>
      <c r="D32" s="84" t="s">
        <v>105</v>
      </c>
    </row>
    <row r="33" spans="1:4" ht="16.5" customHeight="1">
      <c r="A33" s="56" t="s">
        <v>72</v>
      </c>
      <c r="B33" s="82" t="s">
        <v>199</v>
      </c>
      <c r="C33" s="64">
        <v>64540</v>
      </c>
      <c r="D33" s="84" t="s">
        <v>225</v>
      </c>
    </row>
    <row r="34" spans="1:4" ht="16.5" customHeight="1">
      <c r="A34" s="56" t="s">
        <v>73</v>
      </c>
      <c r="B34" s="82" t="s">
        <v>200</v>
      </c>
      <c r="C34" s="83">
        <v>203049</v>
      </c>
      <c r="D34" s="84" t="s">
        <v>104</v>
      </c>
    </row>
    <row r="35" spans="1:4" ht="16.5" customHeight="1">
      <c r="A35" s="56" t="s">
        <v>201</v>
      </c>
      <c r="B35" s="65" t="s">
        <v>202</v>
      </c>
      <c r="C35" s="74">
        <v>53516</v>
      </c>
      <c r="D35" s="84"/>
    </row>
    <row r="36" spans="1:4" ht="16.5" customHeight="1">
      <c r="A36" s="56" t="s">
        <v>74</v>
      </c>
      <c r="B36" s="82" t="s">
        <v>203</v>
      </c>
      <c r="C36" s="83">
        <v>6227</v>
      </c>
      <c r="D36" s="84" t="s">
        <v>221</v>
      </c>
    </row>
    <row r="37" spans="1:4" ht="16.5" customHeight="1">
      <c r="A37" s="56" t="s">
        <v>75</v>
      </c>
      <c r="B37" s="82" t="s">
        <v>204</v>
      </c>
      <c r="C37" s="83">
        <v>103220</v>
      </c>
      <c r="D37" s="84" t="s">
        <v>224</v>
      </c>
    </row>
    <row r="38" spans="1:4" ht="16.5" customHeight="1">
      <c r="A38" s="56" t="s">
        <v>157</v>
      </c>
      <c r="B38" s="82" t="s">
        <v>270</v>
      </c>
      <c r="C38" s="83">
        <v>33200</v>
      </c>
      <c r="D38" s="84"/>
    </row>
    <row r="39" spans="1:4" ht="16.5" customHeight="1" thickBot="1">
      <c r="A39" s="85"/>
      <c r="B39" s="86" t="s">
        <v>182</v>
      </c>
      <c r="C39" s="87">
        <f>SUM(C17:C38)</f>
        <v>1033387</v>
      </c>
      <c r="D39" s="88"/>
    </row>
  </sheetData>
  <sheetProtection/>
  <mergeCells count="2">
    <mergeCell ref="A2:D2"/>
    <mergeCell ref="A3:D3"/>
  </mergeCells>
  <printOptions/>
  <pageMargins left="0.7874015748031497" right="0.3937007874015748" top="0.6692913385826772" bottom="0.3937007874015748" header="0.31496062992125984" footer="0.11811023622047245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I8" sqref="I8"/>
    </sheetView>
  </sheetViews>
  <sheetFormatPr defaultColWidth="9.00390625" defaultRowHeight="16.5"/>
  <sheetData>
    <row r="2" spans="3:6" ht="15.75">
      <c r="C2">
        <v>1800</v>
      </c>
      <c r="F2">
        <v>620</v>
      </c>
    </row>
    <row r="3" spans="3:6" ht="15.75">
      <c r="C3">
        <v>1400</v>
      </c>
      <c r="F3">
        <v>6000</v>
      </c>
    </row>
    <row r="4" spans="3:6" ht="15.75">
      <c r="C4">
        <v>4000</v>
      </c>
      <c r="F4">
        <v>3800</v>
      </c>
    </row>
    <row r="5" spans="3:6" ht="15.75">
      <c r="C5">
        <v>1970</v>
      </c>
      <c r="F5">
        <v>900</v>
      </c>
    </row>
    <row r="6" spans="3:9" ht="15.75">
      <c r="C6">
        <v>1970</v>
      </c>
      <c r="F6">
        <v>1000</v>
      </c>
      <c r="I6">
        <v>819812</v>
      </c>
    </row>
    <row r="7" spans="3:9" ht="15.75">
      <c r="C7">
        <v>2000</v>
      </c>
      <c r="F7">
        <f>SUM(F2:F6)</f>
        <v>12320</v>
      </c>
      <c r="I7">
        <v>12320</v>
      </c>
    </row>
    <row r="8" spans="3:9" ht="15.75">
      <c r="C8">
        <v>2000</v>
      </c>
      <c r="I8">
        <f>I6-I7</f>
        <v>807492</v>
      </c>
    </row>
    <row r="9" spans="3:9" ht="15.75">
      <c r="C9">
        <v>2000</v>
      </c>
      <c r="I9">
        <v>500</v>
      </c>
    </row>
    <row r="10" spans="3:9" ht="15.75">
      <c r="C10">
        <v>2000</v>
      </c>
      <c r="I10">
        <f>I8+I9</f>
        <v>807992</v>
      </c>
    </row>
    <row r="11" ht="15.75">
      <c r="C11">
        <v>1922</v>
      </c>
    </row>
    <row r="12" ht="15.75">
      <c r="C12">
        <v>1430</v>
      </c>
    </row>
    <row r="13" ht="15.75">
      <c r="C13">
        <v>1950</v>
      </c>
    </row>
    <row r="14" ht="15.75">
      <c r="C14">
        <v>2000</v>
      </c>
    </row>
    <row r="15" ht="15.75">
      <c r="C15">
        <f>SUM(C2:C14)</f>
        <v>26442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super</cp:lastModifiedBy>
  <cp:lastPrinted>2012-12-25T06:47:52Z</cp:lastPrinted>
  <dcterms:created xsi:type="dcterms:W3CDTF">2008-01-26T04:06:43Z</dcterms:created>
  <dcterms:modified xsi:type="dcterms:W3CDTF">2013-06-20T14:53:05Z</dcterms:modified>
  <cp:category/>
  <cp:version/>
  <cp:contentType/>
  <cp:contentStatus/>
</cp:coreProperties>
</file>