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101" sheetId="3" r:id="rId1"/>
    <sheet name="102" sheetId="2" r:id="rId2"/>
    <sheet name="103" sheetId="1" r:id="rId3"/>
    <sheet name="分析表" sheetId="4" r:id="rId4"/>
    <sheet name="備註" sheetId="5" r:id="rId5"/>
  </sheets>
  <calcPr calcId="145621"/>
</workbook>
</file>

<file path=xl/calcChain.xml><?xml version="1.0" encoding="utf-8"?>
<calcChain xmlns="http://schemas.openxmlformats.org/spreadsheetml/2006/main">
  <c r="D13" i="4" l="1"/>
  <c r="C33" i="4" s="1"/>
  <c r="D9" i="4"/>
  <c r="C32" i="4" s="1"/>
  <c r="D5" i="4"/>
  <c r="C31" i="4" s="1"/>
  <c r="D12" i="4"/>
  <c r="C28" i="4" s="1"/>
  <c r="D8" i="4"/>
  <c r="C27" i="4" s="1"/>
  <c r="D4" i="4"/>
  <c r="C26" i="4" s="1"/>
  <c r="D11" i="4"/>
  <c r="C23" i="4" s="1"/>
  <c r="D7" i="4"/>
  <c r="C22" i="4" s="1"/>
  <c r="D3" i="4"/>
  <c r="C21" i="4" s="1"/>
  <c r="D10" i="4"/>
  <c r="C18" i="4" s="1"/>
  <c r="D6" i="4"/>
  <c r="C17" i="4" s="1"/>
  <c r="D2" i="4"/>
  <c r="C16" i="4" s="1"/>
  <c r="C13" i="4"/>
  <c r="B33" i="4" s="1"/>
  <c r="C9" i="4"/>
  <c r="B32" i="4" s="1"/>
  <c r="C5" i="4"/>
  <c r="B31" i="4" s="1"/>
  <c r="C12" i="4"/>
  <c r="B28" i="4" s="1"/>
  <c r="C4" i="4"/>
  <c r="B26" i="4" s="1"/>
  <c r="C8" i="4"/>
  <c r="B27" i="4" s="1"/>
  <c r="C7" i="4"/>
  <c r="B22" i="4" s="1"/>
  <c r="C11" i="4"/>
  <c r="B23" i="4" s="1"/>
  <c r="C3" i="4"/>
  <c r="B21" i="4" s="1"/>
  <c r="C10" i="4"/>
  <c r="B18" i="4" s="1"/>
  <c r="C6" i="4"/>
  <c r="B17" i="4" s="1"/>
  <c r="C2" i="4"/>
  <c r="B16" i="4" s="1"/>
</calcChain>
</file>

<file path=xl/sharedStrings.xml><?xml version="1.0" encoding="utf-8"?>
<sst xmlns="http://schemas.openxmlformats.org/spreadsheetml/2006/main" count="92" uniqueCount="27">
  <si>
    <t>五、國小六年級數學分項表現    </t>
  </si>
  <si>
    <t>學校</t>
  </si>
  <si>
    <t>鄉鎮市</t>
  </si>
  <si>
    <t>全縣</t>
  </si>
  <si>
    <t>項目</t>
  </si>
  <si>
    <t>主題</t>
  </si>
  <si>
    <t>平均值(%)</t>
  </si>
  <si>
    <t>標準差(%)</t>
  </si>
  <si>
    <t>【數與量】</t>
  </si>
  <si>
    <t>【幾何】</t>
  </si>
  <si>
    <t>【代數】</t>
  </si>
  <si>
    <t>【統計與機率】</t>
  </si>
  <si>
    <t>數與量</t>
  </si>
  <si>
    <t>數與量</t>
    <phoneticPr fontId="1" type="noConversion"/>
  </si>
  <si>
    <t>代數</t>
  </si>
  <si>
    <t>代數</t>
    <phoneticPr fontId="1" type="noConversion"/>
  </si>
  <si>
    <t>幾何</t>
  </si>
  <si>
    <t>幾何</t>
    <phoneticPr fontId="1" type="noConversion"/>
  </si>
  <si>
    <t>統計與機率</t>
  </si>
  <si>
    <t>統計與機率</t>
    <phoneticPr fontId="1" type="noConversion"/>
  </si>
  <si>
    <t>分項主題</t>
    <phoneticPr fontId="1" type="noConversion"/>
  </si>
  <si>
    <t>年度</t>
    <phoneticPr fontId="1" type="noConversion"/>
  </si>
  <si>
    <t>T分數</t>
  </si>
  <si>
    <t>變異係數</t>
  </si>
  <si>
    <t>說明：</t>
    <phoneticPr fontId="2" type="noConversion"/>
  </si>
  <si>
    <t>1.T分數=50+10Z  (以鄉鎮為基準)</t>
    <phoneticPr fontId="2" type="noConversion"/>
  </si>
  <si>
    <t>2.變異係數=標準差/平均值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</si>
</sst>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12"/>
      <color theme="0"/>
      <name val="新細明體"/>
      <family val="2"/>
      <scheme val="minor"/>
    </font>
    <font>
      <sz val="12"/>
      <color rgb="FFFF0000"/>
      <name val="新細明體"/>
      <family val="2"/>
      <scheme val="minor"/>
    </font>
    <font>
      <sz val="12"/>
      <color rgb="FFFF0000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1" xfId="0" applyNumberFormat="1" applyBorder="1"/>
    <xf numFmtId="0" fontId="3" fillId="2" borderId="0" xfId="0" applyFont="1" applyFill="1"/>
    <xf numFmtId="0" fontId="0" fillId="3" borderId="1" xfId="0" applyFill="1" applyBorder="1" applyAlignment="1">
      <alignment horizontal="center"/>
    </xf>
    <xf numFmtId="176" fontId="0" fillId="3" borderId="1" xfId="0" applyNumberFormat="1" applyFill="1" applyBorder="1"/>
    <xf numFmtId="0" fontId="0" fillId="4" borderId="1" xfId="0" applyFill="1" applyBorder="1" applyAlignment="1">
      <alignment horizontal="center"/>
    </xf>
    <xf numFmtId="176" fontId="0" fillId="4" borderId="1" xfId="0" applyNumberFormat="1" applyFill="1" applyBorder="1"/>
    <xf numFmtId="0" fontId="0" fillId="5" borderId="1" xfId="0" applyFill="1" applyBorder="1" applyAlignment="1">
      <alignment horizontal="center"/>
    </xf>
    <xf numFmtId="176" fontId="0" fillId="5" borderId="1" xfId="0" applyNumberFormat="1" applyFill="1" applyBorder="1"/>
    <xf numFmtId="0" fontId="4" fillId="0" borderId="0" xfId="0" applyFont="1" applyAlignment="1">
      <alignment vertical="center"/>
    </xf>
    <xf numFmtId="0" fontId="5" fillId="0" borderId="0" xfId="0" applyFont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101T</a:t>
            </a:r>
            <a:r>
              <a:rPr lang="zh-TW" altLang="en-US"/>
              <a:t>分數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分析表!$B$2:$B$5</c:f>
              <c:strCache>
                <c:ptCount val="4"/>
                <c:pt idx="0">
                  <c:v>數與量</c:v>
                </c:pt>
                <c:pt idx="1">
                  <c:v>幾何</c:v>
                </c:pt>
                <c:pt idx="2">
                  <c:v>代數</c:v>
                </c:pt>
                <c:pt idx="3">
                  <c:v>統計與機率</c:v>
                </c:pt>
              </c:strCache>
            </c:strRef>
          </c:cat>
          <c:val>
            <c:numRef>
              <c:f>分析表!$C$2:$C$5</c:f>
              <c:numCache>
                <c:formatCode>0.00_ </c:formatCode>
                <c:ptCount val="4"/>
                <c:pt idx="0">
                  <c:v>51.114519427402861</c:v>
                </c:pt>
                <c:pt idx="1">
                  <c:v>48.665008291873967</c:v>
                </c:pt>
                <c:pt idx="2">
                  <c:v>50.799549549549553</c:v>
                </c:pt>
                <c:pt idx="3">
                  <c:v>49.09321317938609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33184"/>
        <c:axId val="93137728"/>
      </c:barChart>
      <c:catAx>
        <c:axId val="93533184"/>
        <c:scaling>
          <c:orientation val="minMax"/>
        </c:scaling>
        <c:delete val="0"/>
        <c:axPos val="b"/>
        <c:majorTickMark val="out"/>
        <c:minorTickMark val="none"/>
        <c:tickLblPos val="nextTo"/>
        <c:crossAx val="93137728"/>
        <c:crosses val="autoZero"/>
        <c:auto val="1"/>
        <c:lblAlgn val="ctr"/>
        <c:lblOffset val="100"/>
        <c:noMultiLvlLbl val="0"/>
      </c:catAx>
      <c:valAx>
        <c:axId val="93137728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93533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101</a:t>
            </a:r>
            <a:r>
              <a:rPr lang="zh-TW" altLang="en-US"/>
              <a:t>變異係數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分析表!$B$2:$B$5</c:f>
              <c:strCache>
                <c:ptCount val="4"/>
                <c:pt idx="0">
                  <c:v>數與量</c:v>
                </c:pt>
                <c:pt idx="1">
                  <c:v>幾何</c:v>
                </c:pt>
                <c:pt idx="2">
                  <c:v>代數</c:v>
                </c:pt>
                <c:pt idx="3">
                  <c:v>統計與機率</c:v>
                </c:pt>
              </c:strCache>
            </c:strRef>
          </c:cat>
          <c:val>
            <c:numRef>
              <c:f>分析表!$D$2:$D$5</c:f>
              <c:numCache>
                <c:formatCode>0.00_ </c:formatCode>
                <c:ptCount val="4"/>
                <c:pt idx="0">
                  <c:v>0.35385242560130448</c:v>
                </c:pt>
                <c:pt idx="1">
                  <c:v>0.65371428571428569</c:v>
                </c:pt>
                <c:pt idx="2">
                  <c:v>0.33169230769230768</c:v>
                </c:pt>
                <c:pt idx="3">
                  <c:v>0.57311999999999996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34208"/>
        <c:axId val="93139456"/>
      </c:barChart>
      <c:catAx>
        <c:axId val="93534208"/>
        <c:scaling>
          <c:orientation val="minMax"/>
        </c:scaling>
        <c:delete val="0"/>
        <c:axPos val="b"/>
        <c:majorTickMark val="out"/>
        <c:minorTickMark val="none"/>
        <c:tickLblPos val="nextTo"/>
        <c:crossAx val="93139456"/>
        <c:crosses val="autoZero"/>
        <c:auto val="1"/>
        <c:lblAlgn val="ctr"/>
        <c:lblOffset val="100"/>
        <c:noMultiLvlLbl val="0"/>
      </c:catAx>
      <c:valAx>
        <c:axId val="93139456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93534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1" i="0" baseline="0">
                <a:effectLst/>
              </a:rPr>
              <a:t>102T</a:t>
            </a:r>
            <a:r>
              <a:rPr lang="zh-TW" altLang="zh-TW" sz="1800" b="1" i="0" baseline="0">
                <a:effectLst/>
              </a:rPr>
              <a:t>分數</a:t>
            </a:r>
            <a:endParaRPr lang="zh-TW" altLang="zh-TW">
              <a:effectLst/>
            </a:endParaRP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分析表!$B$6:$B$9</c:f>
              <c:strCache>
                <c:ptCount val="4"/>
                <c:pt idx="0">
                  <c:v>數與量</c:v>
                </c:pt>
                <c:pt idx="1">
                  <c:v>幾何</c:v>
                </c:pt>
                <c:pt idx="2">
                  <c:v>代數</c:v>
                </c:pt>
                <c:pt idx="3">
                  <c:v>統計與機率</c:v>
                </c:pt>
              </c:strCache>
            </c:strRef>
          </c:cat>
          <c:val>
            <c:numRef>
              <c:f>分析表!$C$6:$C$9</c:f>
              <c:numCache>
                <c:formatCode>0.00_ </c:formatCode>
                <c:ptCount val="4"/>
                <c:pt idx="0">
                  <c:v>47.270245677888987</c:v>
                </c:pt>
                <c:pt idx="1">
                  <c:v>46.582484725050918</c:v>
                </c:pt>
                <c:pt idx="2">
                  <c:v>49.996181748759071</c:v>
                </c:pt>
                <c:pt idx="3">
                  <c:v>44.624751491053679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34720"/>
        <c:axId val="93141184"/>
      </c:barChart>
      <c:catAx>
        <c:axId val="93534720"/>
        <c:scaling>
          <c:orientation val="minMax"/>
        </c:scaling>
        <c:delete val="0"/>
        <c:axPos val="b"/>
        <c:majorTickMark val="out"/>
        <c:minorTickMark val="none"/>
        <c:tickLblPos val="nextTo"/>
        <c:crossAx val="93141184"/>
        <c:crosses val="autoZero"/>
        <c:auto val="1"/>
        <c:lblAlgn val="ctr"/>
        <c:lblOffset val="100"/>
        <c:noMultiLvlLbl val="0"/>
      </c:catAx>
      <c:valAx>
        <c:axId val="93141184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9353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1" i="0" baseline="0">
                <a:effectLst/>
              </a:rPr>
              <a:t>102</a:t>
            </a:r>
            <a:r>
              <a:rPr lang="zh-TW" altLang="zh-TW" sz="1800" b="1" i="0" baseline="0">
                <a:effectLst/>
              </a:rPr>
              <a:t>變異係數</a:t>
            </a:r>
            <a:endParaRPr lang="zh-TW" altLang="zh-TW">
              <a:effectLst/>
            </a:endParaRP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分析表!$B$6:$B$9</c:f>
              <c:strCache>
                <c:ptCount val="4"/>
                <c:pt idx="0">
                  <c:v>數與量</c:v>
                </c:pt>
                <c:pt idx="1">
                  <c:v>幾何</c:v>
                </c:pt>
                <c:pt idx="2">
                  <c:v>代數</c:v>
                </c:pt>
                <c:pt idx="3">
                  <c:v>統計與機率</c:v>
                </c:pt>
              </c:strCache>
            </c:strRef>
          </c:cat>
          <c:val>
            <c:numRef>
              <c:f>分析表!$D$6:$D$9</c:f>
              <c:numCache>
                <c:formatCode>0.00_ </c:formatCode>
                <c:ptCount val="4"/>
                <c:pt idx="0">
                  <c:v>0.50944333996023849</c:v>
                </c:pt>
                <c:pt idx="1">
                  <c:v>0.49859276899761856</c:v>
                </c:pt>
                <c:pt idx="2">
                  <c:v>0.39654891746703563</c:v>
                </c:pt>
                <c:pt idx="3">
                  <c:v>1.0711428571428572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35744"/>
        <c:axId val="96231424"/>
      </c:barChart>
      <c:catAx>
        <c:axId val="93535744"/>
        <c:scaling>
          <c:orientation val="minMax"/>
        </c:scaling>
        <c:delete val="0"/>
        <c:axPos val="b"/>
        <c:majorTickMark val="out"/>
        <c:minorTickMark val="none"/>
        <c:tickLblPos val="nextTo"/>
        <c:crossAx val="96231424"/>
        <c:crosses val="autoZero"/>
        <c:auto val="1"/>
        <c:lblAlgn val="ctr"/>
        <c:lblOffset val="100"/>
        <c:noMultiLvlLbl val="0"/>
      </c:catAx>
      <c:valAx>
        <c:axId val="96231424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93535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1" i="0" baseline="0">
                <a:effectLst/>
              </a:rPr>
              <a:t>103T</a:t>
            </a:r>
            <a:r>
              <a:rPr lang="zh-TW" altLang="zh-TW" sz="1800" b="1" i="0" baseline="0">
                <a:effectLst/>
              </a:rPr>
              <a:t>分數</a:t>
            </a:r>
            <a:endParaRPr lang="zh-TW" altLang="zh-TW">
              <a:effectLst/>
            </a:endParaRP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分析表!$B$10:$B$13</c:f>
              <c:strCache>
                <c:ptCount val="4"/>
                <c:pt idx="0">
                  <c:v>數與量</c:v>
                </c:pt>
                <c:pt idx="1">
                  <c:v>幾何</c:v>
                </c:pt>
                <c:pt idx="2">
                  <c:v>代數</c:v>
                </c:pt>
                <c:pt idx="3">
                  <c:v>統計與機率</c:v>
                </c:pt>
              </c:strCache>
            </c:strRef>
          </c:cat>
          <c:val>
            <c:numRef>
              <c:f>分析表!$C$10:$C$13</c:f>
              <c:numCache>
                <c:formatCode>0.00_ </c:formatCode>
                <c:ptCount val="4"/>
                <c:pt idx="0">
                  <c:v>51.835205992509366</c:v>
                </c:pt>
                <c:pt idx="1">
                  <c:v>50.177493787717431</c:v>
                </c:pt>
                <c:pt idx="2">
                  <c:v>52.254867256637169</c:v>
                </c:pt>
                <c:pt idx="3">
                  <c:v>47.102150537634408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3824"/>
        <c:axId val="96233152"/>
      </c:barChart>
      <c:catAx>
        <c:axId val="96333824"/>
        <c:scaling>
          <c:orientation val="minMax"/>
        </c:scaling>
        <c:delete val="0"/>
        <c:axPos val="b"/>
        <c:majorTickMark val="out"/>
        <c:minorTickMark val="none"/>
        <c:tickLblPos val="nextTo"/>
        <c:crossAx val="96233152"/>
        <c:crosses val="autoZero"/>
        <c:auto val="1"/>
        <c:lblAlgn val="ctr"/>
        <c:lblOffset val="100"/>
        <c:noMultiLvlLbl val="0"/>
      </c:catAx>
      <c:valAx>
        <c:axId val="96233152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9633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1" i="0" baseline="0">
                <a:effectLst/>
              </a:rPr>
              <a:t>103</a:t>
            </a:r>
            <a:r>
              <a:rPr lang="zh-TW" altLang="zh-TW" sz="1800" b="1" i="0" baseline="0">
                <a:effectLst/>
              </a:rPr>
              <a:t>變異係數</a:t>
            </a:r>
            <a:endParaRPr lang="zh-TW" altLang="zh-TW">
              <a:effectLst/>
            </a:endParaRP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分析表!$B$10:$B$13</c:f>
              <c:strCache>
                <c:ptCount val="4"/>
                <c:pt idx="0">
                  <c:v>數與量</c:v>
                </c:pt>
                <c:pt idx="1">
                  <c:v>幾何</c:v>
                </c:pt>
                <c:pt idx="2">
                  <c:v>代數</c:v>
                </c:pt>
                <c:pt idx="3">
                  <c:v>統計與機率</c:v>
                </c:pt>
              </c:strCache>
            </c:strRef>
          </c:cat>
          <c:val>
            <c:numRef>
              <c:f>分析表!$D$10:$D$13</c:f>
              <c:numCache>
                <c:formatCode>0.00_ </c:formatCode>
                <c:ptCount val="4"/>
                <c:pt idx="0">
                  <c:v>0.43596059113300495</c:v>
                </c:pt>
                <c:pt idx="1">
                  <c:v>0.7322042218949435</c:v>
                </c:pt>
                <c:pt idx="2">
                  <c:v>0.42867856607169635</c:v>
                </c:pt>
                <c:pt idx="3">
                  <c:v>1.1506150615061508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4336"/>
        <c:axId val="96234880"/>
      </c:barChart>
      <c:catAx>
        <c:axId val="96334336"/>
        <c:scaling>
          <c:orientation val="minMax"/>
        </c:scaling>
        <c:delete val="0"/>
        <c:axPos val="b"/>
        <c:majorTickMark val="out"/>
        <c:minorTickMark val="none"/>
        <c:tickLblPos val="nextTo"/>
        <c:crossAx val="96234880"/>
        <c:crosses val="autoZero"/>
        <c:auto val="1"/>
        <c:lblAlgn val="ctr"/>
        <c:lblOffset val="100"/>
        <c:noMultiLvlLbl val="0"/>
      </c:catAx>
      <c:valAx>
        <c:axId val="96234880"/>
        <c:scaling>
          <c:orientation val="minMax"/>
        </c:scaling>
        <c:delete val="0"/>
        <c:axPos val="l"/>
        <c:majorGridlines/>
        <c:numFmt formatCode="0.00_ " sourceLinked="1"/>
        <c:majorTickMark val="out"/>
        <c:minorTickMark val="none"/>
        <c:tickLblPos val="nextTo"/>
        <c:crossAx val="96334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14287</xdr:rowOff>
    </xdr:from>
    <xdr:to>
      <xdr:col>11</xdr:col>
      <xdr:colOff>457200</xdr:colOff>
      <xdr:row>14</xdr:row>
      <xdr:rowOff>33337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</xdr:colOff>
      <xdr:row>1</xdr:row>
      <xdr:rowOff>14287</xdr:rowOff>
    </xdr:from>
    <xdr:to>
      <xdr:col>18</xdr:col>
      <xdr:colOff>476250</xdr:colOff>
      <xdr:row>14</xdr:row>
      <xdr:rowOff>33337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15</xdr:row>
      <xdr:rowOff>4762</xdr:rowOff>
    </xdr:from>
    <xdr:to>
      <xdr:col>11</xdr:col>
      <xdr:colOff>466725</xdr:colOff>
      <xdr:row>28</xdr:row>
      <xdr:rowOff>23812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28575</xdr:colOff>
      <xdr:row>15</xdr:row>
      <xdr:rowOff>23812</xdr:rowOff>
    </xdr:from>
    <xdr:to>
      <xdr:col>18</xdr:col>
      <xdr:colOff>485775</xdr:colOff>
      <xdr:row>28</xdr:row>
      <xdr:rowOff>42862</xdr:rowOff>
    </xdr:to>
    <xdr:graphicFrame macro="">
      <xdr:nvGraphicFramePr>
        <xdr:cNvPr id="5" name="圖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29</xdr:row>
      <xdr:rowOff>4762</xdr:rowOff>
    </xdr:from>
    <xdr:to>
      <xdr:col>11</xdr:col>
      <xdr:colOff>457200</xdr:colOff>
      <xdr:row>42</xdr:row>
      <xdr:rowOff>23812</xdr:rowOff>
    </xdr:to>
    <xdr:graphicFrame macro="">
      <xdr:nvGraphicFramePr>
        <xdr:cNvPr id="6" name="圖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19050</xdr:colOff>
      <xdr:row>29</xdr:row>
      <xdr:rowOff>23812</xdr:rowOff>
    </xdr:from>
    <xdr:to>
      <xdr:col>18</xdr:col>
      <xdr:colOff>476250</xdr:colOff>
      <xdr:row>42</xdr:row>
      <xdr:rowOff>42862</xdr:rowOff>
    </xdr:to>
    <xdr:graphicFrame macro="">
      <xdr:nvGraphicFramePr>
        <xdr:cNvPr id="7" name="圖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G19" sqref="G19"/>
    </sheetView>
  </sheetViews>
  <sheetFormatPr defaultRowHeight="16.5" x14ac:dyDescent="0.25"/>
  <cols>
    <col min="1" max="1" width="30.125" customWidth="1"/>
    <col min="2" max="2" width="14.625" customWidth="1"/>
    <col min="3" max="3" width="12.125" customWidth="1"/>
    <col min="4" max="4" width="12.625" customWidth="1"/>
    <col min="5" max="5" width="12.375" customWidth="1"/>
    <col min="6" max="6" width="11.25" customWidth="1"/>
    <col min="7" max="7" width="11.75" customWidth="1"/>
  </cols>
  <sheetData>
    <row r="1" spans="1:7" x14ac:dyDescent="0.25">
      <c r="A1" t="s">
        <v>0</v>
      </c>
      <c r="C1" t="s">
        <v>1</v>
      </c>
      <c r="E1" t="s">
        <v>2</v>
      </c>
      <c r="G1" t="s">
        <v>3</v>
      </c>
    </row>
    <row r="2" spans="1:7" x14ac:dyDescent="0.25">
      <c r="A2" t="s">
        <v>4</v>
      </c>
      <c r="B2" t="s">
        <v>1</v>
      </c>
      <c r="D2" t="s">
        <v>2</v>
      </c>
      <c r="F2" t="s">
        <v>3</v>
      </c>
    </row>
    <row r="3" spans="1:7" x14ac:dyDescent="0.25">
      <c r="A3" t="s">
        <v>5</v>
      </c>
      <c r="B3" t="s">
        <v>6</v>
      </c>
      <c r="C3" t="s">
        <v>7</v>
      </c>
      <c r="D3" t="s">
        <v>6</v>
      </c>
      <c r="E3" t="s">
        <v>7</v>
      </c>
      <c r="F3" t="s">
        <v>6</v>
      </c>
      <c r="G3" t="s">
        <v>7</v>
      </c>
    </row>
    <row r="4" spans="1:7" x14ac:dyDescent="0.25">
      <c r="A4" t="s">
        <v>8</v>
      </c>
      <c r="B4">
        <v>49.06</v>
      </c>
      <c r="C4">
        <v>17.36</v>
      </c>
      <c r="D4">
        <v>46.88</v>
      </c>
      <c r="E4">
        <v>19.559999999999999</v>
      </c>
      <c r="F4">
        <v>51.11</v>
      </c>
      <c r="G4">
        <v>20.21</v>
      </c>
    </row>
    <row r="8" spans="1:7" x14ac:dyDescent="0.25">
      <c r="A8" t="s">
        <v>9</v>
      </c>
      <c r="B8">
        <v>35</v>
      </c>
      <c r="C8">
        <v>22.88</v>
      </c>
      <c r="D8">
        <v>38.22</v>
      </c>
      <c r="E8">
        <v>24.12</v>
      </c>
      <c r="F8">
        <v>40.14</v>
      </c>
      <c r="G8">
        <v>25.15</v>
      </c>
    </row>
    <row r="12" spans="1:7" x14ac:dyDescent="0.25">
      <c r="A12" t="s">
        <v>10</v>
      </c>
      <c r="B12">
        <v>65</v>
      </c>
      <c r="C12">
        <v>21.56</v>
      </c>
      <c r="D12">
        <v>62.87</v>
      </c>
      <c r="E12">
        <v>26.64</v>
      </c>
      <c r="F12">
        <v>67.510000000000005</v>
      </c>
      <c r="G12">
        <v>26.13</v>
      </c>
    </row>
    <row r="16" spans="1:7" x14ac:dyDescent="0.25">
      <c r="A16" t="s">
        <v>11</v>
      </c>
      <c r="B16">
        <v>62.5</v>
      </c>
      <c r="C16">
        <v>35.82</v>
      </c>
      <c r="D16">
        <v>65.72</v>
      </c>
      <c r="E16">
        <v>35.51</v>
      </c>
      <c r="F16">
        <v>71.27</v>
      </c>
      <c r="G16">
        <v>33.700000000000003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E20" sqref="E20"/>
    </sheetView>
  </sheetViews>
  <sheetFormatPr defaultRowHeight="16.5" x14ac:dyDescent="0.25"/>
  <cols>
    <col min="1" max="1" width="27.875" customWidth="1"/>
    <col min="2" max="2" width="13.625" customWidth="1"/>
    <col min="3" max="3" width="13.875" customWidth="1"/>
    <col min="4" max="4" width="13.5" customWidth="1"/>
    <col min="5" max="5" width="13.375" customWidth="1"/>
    <col min="6" max="6" width="12.5" customWidth="1"/>
    <col min="7" max="7" width="13.5" customWidth="1"/>
  </cols>
  <sheetData>
    <row r="1" spans="1:7" x14ac:dyDescent="0.25">
      <c r="A1" t="s">
        <v>0</v>
      </c>
      <c r="C1" t="s">
        <v>1</v>
      </c>
      <c r="E1" t="s">
        <v>2</v>
      </c>
      <c r="G1" t="s">
        <v>3</v>
      </c>
    </row>
    <row r="2" spans="1:7" x14ac:dyDescent="0.25">
      <c r="A2" t="s">
        <v>4</v>
      </c>
      <c r="B2" t="s">
        <v>1</v>
      </c>
      <c r="D2" t="s">
        <v>2</v>
      </c>
      <c r="F2" t="s">
        <v>3</v>
      </c>
    </row>
    <row r="3" spans="1:7" x14ac:dyDescent="0.25">
      <c r="A3" t="s">
        <v>5</v>
      </c>
      <c r="B3" t="s">
        <v>6</v>
      </c>
      <c r="C3" t="s">
        <v>7</v>
      </c>
      <c r="D3" t="s">
        <v>6</v>
      </c>
      <c r="E3" t="s">
        <v>7</v>
      </c>
      <c r="F3" t="s">
        <v>6</v>
      </c>
      <c r="G3" t="s">
        <v>7</v>
      </c>
    </row>
    <row r="4" spans="1:7" x14ac:dyDescent="0.25">
      <c r="A4" t="s">
        <v>8</v>
      </c>
      <c r="B4">
        <v>40.24</v>
      </c>
      <c r="C4">
        <v>20.5</v>
      </c>
      <c r="D4">
        <v>46.24</v>
      </c>
      <c r="E4">
        <v>21.98</v>
      </c>
      <c r="F4">
        <v>47.44</v>
      </c>
      <c r="G4">
        <v>22.08</v>
      </c>
    </row>
    <row r="8" spans="1:7" x14ac:dyDescent="0.25">
      <c r="A8" t="s">
        <v>9</v>
      </c>
      <c r="B8">
        <v>46.19</v>
      </c>
      <c r="C8">
        <v>23.03</v>
      </c>
      <c r="D8">
        <v>54.58</v>
      </c>
      <c r="E8">
        <v>24.55</v>
      </c>
      <c r="F8">
        <v>56.8</v>
      </c>
      <c r="G8">
        <v>24.41</v>
      </c>
    </row>
    <row r="12" spans="1:7" x14ac:dyDescent="0.25">
      <c r="A12" t="s">
        <v>10</v>
      </c>
      <c r="B12">
        <v>61.43</v>
      </c>
      <c r="C12">
        <v>24.36</v>
      </c>
      <c r="D12">
        <v>61.44</v>
      </c>
      <c r="E12">
        <v>26.19</v>
      </c>
      <c r="F12">
        <v>63.45</v>
      </c>
      <c r="G12">
        <v>26.54</v>
      </c>
    </row>
    <row r="16" spans="1:7" x14ac:dyDescent="0.25">
      <c r="A16" t="s">
        <v>11</v>
      </c>
      <c r="B16">
        <v>35</v>
      </c>
      <c r="C16">
        <v>37.49</v>
      </c>
      <c r="D16">
        <v>56.63</v>
      </c>
      <c r="E16">
        <v>40.24</v>
      </c>
      <c r="F16">
        <v>56.02</v>
      </c>
      <c r="G16">
        <v>39.58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F20" sqref="F20"/>
    </sheetView>
  </sheetViews>
  <sheetFormatPr defaultRowHeight="16.5" x14ac:dyDescent="0.25"/>
  <cols>
    <col min="2" max="2" width="19.125" customWidth="1"/>
    <col min="3" max="3" width="12.875" customWidth="1"/>
    <col min="4" max="4" width="12.125" customWidth="1"/>
    <col min="5" max="5" width="12.25" customWidth="1"/>
    <col min="6" max="6" width="13.25" customWidth="1"/>
    <col min="7" max="7" width="14.5" customWidth="1"/>
  </cols>
  <sheetData>
    <row r="1" spans="1:7" x14ac:dyDescent="0.25">
      <c r="A1" t="s">
        <v>0</v>
      </c>
      <c r="C1" t="s">
        <v>1</v>
      </c>
      <c r="E1" t="s">
        <v>2</v>
      </c>
      <c r="G1" t="s">
        <v>3</v>
      </c>
    </row>
    <row r="2" spans="1:7" x14ac:dyDescent="0.25">
      <c r="A2" t="s">
        <v>4</v>
      </c>
      <c r="B2" t="s">
        <v>1</v>
      </c>
      <c r="D2" t="s">
        <v>2</v>
      </c>
      <c r="F2" t="s">
        <v>3</v>
      </c>
    </row>
    <row r="3" spans="1:7" x14ac:dyDescent="0.25">
      <c r="A3" t="s">
        <v>5</v>
      </c>
      <c r="B3" t="s">
        <v>6</v>
      </c>
      <c r="C3" t="s">
        <v>7</v>
      </c>
      <c r="D3" t="s">
        <v>6</v>
      </c>
      <c r="E3" t="s">
        <v>7</v>
      </c>
      <c r="F3" t="s">
        <v>6</v>
      </c>
      <c r="G3" t="s">
        <v>7</v>
      </c>
    </row>
    <row r="4" spans="1:7" x14ac:dyDescent="0.25">
      <c r="A4" t="s">
        <v>8</v>
      </c>
      <c r="B4">
        <v>52.78</v>
      </c>
      <c r="C4">
        <v>23.01</v>
      </c>
      <c r="D4">
        <v>48.86</v>
      </c>
      <c r="E4">
        <v>21.36</v>
      </c>
      <c r="F4">
        <v>54.25</v>
      </c>
      <c r="G4">
        <v>22.89</v>
      </c>
    </row>
    <row r="8" spans="1:7" x14ac:dyDescent="0.25">
      <c r="A8" t="s">
        <v>9</v>
      </c>
      <c r="B8">
        <v>40.74</v>
      </c>
      <c r="C8">
        <v>29.83</v>
      </c>
      <c r="D8">
        <v>40.24</v>
      </c>
      <c r="E8">
        <v>28.17</v>
      </c>
      <c r="F8">
        <v>45.66</v>
      </c>
      <c r="G8">
        <v>29.62</v>
      </c>
    </row>
    <row r="12" spans="1:7" x14ac:dyDescent="0.25">
      <c r="A12" t="s">
        <v>10</v>
      </c>
      <c r="B12">
        <v>66.67</v>
      </c>
      <c r="C12">
        <v>28.58</v>
      </c>
      <c r="D12">
        <v>60.3</v>
      </c>
      <c r="E12">
        <v>28.25</v>
      </c>
      <c r="F12">
        <v>66.099999999999994</v>
      </c>
      <c r="G12">
        <v>26.7</v>
      </c>
    </row>
    <row r="16" spans="1:7" x14ac:dyDescent="0.25">
      <c r="A16" t="s">
        <v>11</v>
      </c>
      <c r="B16">
        <v>33.33</v>
      </c>
      <c r="C16">
        <v>38.35</v>
      </c>
      <c r="D16">
        <v>44.11</v>
      </c>
      <c r="E16">
        <v>37.200000000000003</v>
      </c>
      <c r="F16">
        <v>52.89</v>
      </c>
      <c r="G16">
        <v>38.11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13" workbookViewId="0">
      <selection activeCell="B33" sqref="B33"/>
    </sheetView>
  </sheetViews>
  <sheetFormatPr defaultRowHeight="16.5" x14ac:dyDescent="0.25"/>
  <cols>
    <col min="1" max="1" width="11.25" customWidth="1"/>
    <col min="2" max="2" width="15" customWidth="1"/>
  </cols>
  <sheetData>
    <row r="1" spans="1:4" x14ac:dyDescent="0.25">
      <c r="A1" s="2" t="s">
        <v>21</v>
      </c>
      <c r="B1" s="3" t="s">
        <v>20</v>
      </c>
      <c r="C1" s="3" t="s">
        <v>22</v>
      </c>
      <c r="D1" s="3" t="s">
        <v>23</v>
      </c>
    </row>
    <row r="2" spans="1:4" x14ac:dyDescent="0.25">
      <c r="A2" s="15">
        <v>101</v>
      </c>
      <c r="B2" s="7" t="s">
        <v>13</v>
      </c>
      <c r="C2" s="8">
        <f>50+10*('101'!B4-'101'!D4)/'101'!E4</f>
        <v>51.114519427402861</v>
      </c>
      <c r="D2" s="8">
        <f>'101'!C4/'101'!B4</f>
        <v>0.35385242560130448</v>
      </c>
    </row>
    <row r="3" spans="1:4" x14ac:dyDescent="0.25">
      <c r="A3" s="16"/>
      <c r="B3" s="7" t="s">
        <v>17</v>
      </c>
      <c r="C3" s="8">
        <f>50+10*('101'!B8-'101'!D8)/'101'!E8</f>
        <v>48.665008291873967</v>
      </c>
      <c r="D3" s="8">
        <f>'101'!C8/'101'!B8</f>
        <v>0.65371428571428569</v>
      </c>
    </row>
    <row r="4" spans="1:4" x14ac:dyDescent="0.25">
      <c r="A4" s="16"/>
      <c r="B4" s="7" t="s">
        <v>15</v>
      </c>
      <c r="C4" s="8">
        <f>50+10*('101'!B12-'101'!D12)/'101'!E12</f>
        <v>50.799549549549553</v>
      </c>
      <c r="D4" s="8">
        <f>'101'!C12/'101'!B12</f>
        <v>0.33169230769230768</v>
      </c>
    </row>
    <row r="5" spans="1:4" x14ac:dyDescent="0.25">
      <c r="A5" s="17"/>
      <c r="B5" s="7" t="s">
        <v>19</v>
      </c>
      <c r="C5" s="8">
        <f>50+10*('101'!B16-'101'!D16)/'101'!E16</f>
        <v>49.09321317938609</v>
      </c>
      <c r="D5" s="8">
        <f>'101'!C16/'101'!B16</f>
        <v>0.57311999999999996</v>
      </c>
    </row>
    <row r="6" spans="1:4" x14ac:dyDescent="0.25">
      <c r="A6" s="18">
        <v>102</v>
      </c>
      <c r="B6" s="11" t="s">
        <v>13</v>
      </c>
      <c r="C6" s="12">
        <f>50+10*('102'!B4-'102'!D4)/'102'!E4</f>
        <v>47.270245677888987</v>
      </c>
      <c r="D6" s="12">
        <f>'102'!C4/'102'!B4</f>
        <v>0.50944333996023849</v>
      </c>
    </row>
    <row r="7" spans="1:4" x14ac:dyDescent="0.25">
      <c r="A7" s="19"/>
      <c r="B7" s="11" t="s">
        <v>17</v>
      </c>
      <c r="C7" s="12">
        <f>50+10*('102'!B8-'102'!D8)/'102'!E8</f>
        <v>46.582484725050918</v>
      </c>
      <c r="D7" s="12">
        <f>'102'!C8/'102'!B8</f>
        <v>0.49859276899761856</v>
      </c>
    </row>
    <row r="8" spans="1:4" x14ac:dyDescent="0.25">
      <c r="A8" s="19"/>
      <c r="B8" s="11" t="s">
        <v>15</v>
      </c>
      <c r="C8" s="12">
        <f>50+10*('102'!B12-'102'!D12)/'102'!E12</f>
        <v>49.996181748759071</v>
      </c>
      <c r="D8" s="12">
        <f>'102'!C12/'102'!B12</f>
        <v>0.39654891746703563</v>
      </c>
    </row>
    <row r="9" spans="1:4" x14ac:dyDescent="0.25">
      <c r="A9" s="20"/>
      <c r="B9" s="11" t="s">
        <v>19</v>
      </c>
      <c r="C9" s="12">
        <f>50+10*('102'!B16-'102'!D16)/'102'!E16</f>
        <v>44.624751491053679</v>
      </c>
      <c r="D9" s="12">
        <f>'102'!C16/'102'!B16</f>
        <v>1.0711428571428572</v>
      </c>
    </row>
    <row r="10" spans="1:4" x14ac:dyDescent="0.25">
      <c r="A10" s="21">
        <v>103</v>
      </c>
      <c r="B10" s="9" t="s">
        <v>13</v>
      </c>
      <c r="C10" s="10">
        <f>50+10*('103'!B4-'103'!D4)/'103'!E4</f>
        <v>51.835205992509366</v>
      </c>
      <c r="D10" s="10">
        <f>'103'!C4/'103'!B4</f>
        <v>0.43596059113300495</v>
      </c>
    </row>
    <row r="11" spans="1:4" x14ac:dyDescent="0.25">
      <c r="A11" s="22"/>
      <c r="B11" s="9" t="s">
        <v>17</v>
      </c>
      <c r="C11" s="10">
        <f>50+10*('103'!B8-'103'!D8)/'103'!E8</f>
        <v>50.177493787717431</v>
      </c>
      <c r="D11" s="10">
        <f>'103'!C8/'103'!B8</f>
        <v>0.7322042218949435</v>
      </c>
    </row>
    <row r="12" spans="1:4" x14ac:dyDescent="0.25">
      <c r="A12" s="22"/>
      <c r="B12" s="9" t="s">
        <v>15</v>
      </c>
      <c r="C12" s="10">
        <f>50+10*('103'!B12-'103'!D12)/'103'!E12</f>
        <v>52.254867256637169</v>
      </c>
      <c r="D12" s="10">
        <f>'103'!C12/'103'!B12</f>
        <v>0.42867856607169635</v>
      </c>
    </row>
    <row r="13" spans="1:4" x14ac:dyDescent="0.25">
      <c r="A13" s="23"/>
      <c r="B13" s="9" t="s">
        <v>19</v>
      </c>
      <c r="C13" s="10">
        <f>50+10*('103'!B16-'103'!D16)/'103'!E16</f>
        <v>47.102150537634408</v>
      </c>
      <c r="D13" s="10">
        <f>'103'!C16/'103'!B16</f>
        <v>1.1506150615061508</v>
      </c>
    </row>
    <row r="14" spans="1:4" x14ac:dyDescent="0.25">
      <c r="A14" s="6" t="s">
        <v>12</v>
      </c>
    </row>
    <row r="15" spans="1:4" x14ac:dyDescent="0.25">
      <c r="A15" s="1" t="s">
        <v>21</v>
      </c>
      <c r="B15" s="1" t="s">
        <v>22</v>
      </c>
      <c r="C15" s="1" t="s">
        <v>23</v>
      </c>
    </row>
    <row r="16" spans="1:4" x14ac:dyDescent="0.25">
      <c r="A16" s="1">
        <v>101</v>
      </c>
      <c r="B16" s="5">
        <f>C2</f>
        <v>51.114519427402861</v>
      </c>
      <c r="C16" s="5">
        <f>D2</f>
        <v>0.35385242560130448</v>
      </c>
    </row>
    <row r="17" spans="1:3" x14ac:dyDescent="0.25">
      <c r="A17" s="1">
        <v>102</v>
      </c>
      <c r="B17" s="5">
        <f>C6</f>
        <v>47.270245677888987</v>
      </c>
      <c r="C17" s="5">
        <f>D6</f>
        <v>0.50944333996023849</v>
      </c>
    </row>
    <row r="18" spans="1:3" x14ac:dyDescent="0.25">
      <c r="A18" s="1">
        <v>103</v>
      </c>
      <c r="B18" s="5">
        <f>C10</f>
        <v>51.835205992509366</v>
      </c>
      <c r="C18" s="5">
        <f>D10</f>
        <v>0.43596059113300495</v>
      </c>
    </row>
    <row r="19" spans="1:3" x14ac:dyDescent="0.25">
      <c r="A19" s="6" t="s">
        <v>16</v>
      </c>
    </row>
    <row r="20" spans="1:3" x14ac:dyDescent="0.25">
      <c r="A20" s="1" t="s">
        <v>21</v>
      </c>
      <c r="B20" s="1" t="s">
        <v>22</v>
      </c>
      <c r="C20" s="1" t="s">
        <v>23</v>
      </c>
    </row>
    <row r="21" spans="1:3" x14ac:dyDescent="0.25">
      <c r="A21" s="1">
        <v>101</v>
      </c>
      <c r="B21" s="5">
        <f>C3</f>
        <v>48.665008291873967</v>
      </c>
      <c r="C21" s="5">
        <f>D3</f>
        <v>0.65371428571428569</v>
      </c>
    </row>
    <row r="22" spans="1:3" x14ac:dyDescent="0.25">
      <c r="A22" s="1">
        <v>102</v>
      </c>
      <c r="B22" s="5">
        <f>C7</f>
        <v>46.582484725050918</v>
      </c>
      <c r="C22" s="5">
        <f>D7</f>
        <v>0.49859276899761856</v>
      </c>
    </row>
    <row r="23" spans="1:3" x14ac:dyDescent="0.25">
      <c r="A23" s="1">
        <v>103</v>
      </c>
      <c r="B23" s="5">
        <f>C11</f>
        <v>50.177493787717431</v>
      </c>
      <c r="C23" s="5">
        <f>D11</f>
        <v>0.7322042218949435</v>
      </c>
    </row>
    <row r="24" spans="1:3" x14ac:dyDescent="0.25">
      <c r="A24" s="6" t="s">
        <v>14</v>
      </c>
    </row>
    <row r="25" spans="1:3" x14ac:dyDescent="0.25">
      <c r="A25" s="1" t="s">
        <v>21</v>
      </c>
      <c r="B25" s="1" t="s">
        <v>22</v>
      </c>
      <c r="C25" s="1" t="s">
        <v>23</v>
      </c>
    </row>
    <row r="26" spans="1:3" x14ac:dyDescent="0.25">
      <c r="A26" s="1">
        <v>101</v>
      </c>
      <c r="B26" s="5">
        <f>C4</f>
        <v>50.799549549549553</v>
      </c>
      <c r="C26" s="5">
        <f>D4</f>
        <v>0.33169230769230768</v>
      </c>
    </row>
    <row r="27" spans="1:3" x14ac:dyDescent="0.25">
      <c r="A27" s="1">
        <v>102</v>
      </c>
      <c r="B27" s="5">
        <f>C8</f>
        <v>49.996181748759071</v>
      </c>
      <c r="C27" s="5">
        <f>D8</f>
        <v>0.39654891746703563</v>
      </c>
    </row>
    <row r="28" spans="1:3" x14ac:dyDescent="0.25">
      <c r="A28" s="1">
        <v>103</v>
      </c>
      <c r="B28" s="5">
        <f>C12</f>
        <v>52.254867256637169</v>
      </c>
      <c r="C28" s="5">
        <f>D12</f>
        <v>0.42867856607169635</v>
      </c>
    </row>
    <row r="29" spans="1:3" x14ac:dyDescent="0.25">
      <c r="A29" s="6" t="s">
        <v>18</v>
      </c>
    </row>
    <row r="30" spans="1:3" x14ac:dyDescent="0.25">
      <c r="A30" s="1" t="s">
        <v>21</v>
      </c>
      <c r="B30" s="1" t="s">
        <v>22</v>
      </c>
      <c r="C30" s="1" t="s">
        <v>23</v>
      </c>
    </row>
    <row r="31" spans="1:3" x14ac:dyDescent="0.25">
      <c r="A31" s="1">
        <v>101</v>
      </c>
      <c r="B31" s="5">
        <f>C5</f>
        <v>49.09321317938609</v>
      </c>
      <c r="C31" s="5">
        <f>D5</f>
        <v>0.57311999999999996</v>
      </c>
    </row>
    <row r="32" spans="1:3" x14ac:dyDescent="0.25">
      <c r="A32" s="1">
        <v>102</v>
      </c>
      <c r="B32" s="5">
        <f>C9</f>
        <v>44.624751491053679</v>
      </c>
      <c r="C32" s="5">
        <f>D9</f>
        <v>1.0711428571428572</v>
      </c>
    </row>
    <row r="33" spans="1:3" x14ac:dyDescent="0.25">
      <c r="A33" s="1">
        <v>103</v>
      </c>
      <c r="B33" s="5">
        <f>C13</f>
        <v>47.102150537634408</v>
      </c>
      <c r="C33" s="5">
        <f>D13</f>
        <v>1.1506150615061508</v>
      </c>
    </row>
  </sheetData>
  <mergeCells count="3">
    <mergeCell ref="A2:A5"/>
    <mergeCell ref="A6:A9"/>
    <mergeCell ref="A10:A13"/>
  </mergeCells>
  <phoneticPr fontId="1" type="noConversion"/>
  <pageMargins left="0.7" right="0.7" top="0.75" bottom="0.75" header="0.3" footer="0.3"/>
  <pageSetup paperSize="8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0" sqref="D10"/>
    </sheetView>
  </sheetViews>
  <sheetFormatPr defaultRowHeight="16.5" x14ac:dyDescent="0.25"/>
  <sheetData>
    <row r="1" spans="1:1" x14ac:dyDescent="0.25">
      <c r="A1" s="4" t="s">
        <v>24</v>
      </c>
    </row>
    <row r="2" spans="1:1" s="14" customFormat="1" x14ac:dyDescent="0.25">
      <c r="A2" s="13" t="s">
        <v>25</v>
      </c>
    </row>
    <row r="3" spans="1:1" s="14" customFormat="1" x14ac:dyDescent="0.25">
      <c r="A3" s="13" t="s">
        <v>26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101</vt:lpstr>
      <vt:lpstr>102</vt:lpstr>
      <vt:lpstr>103</vt:lpstr>
      <vt:lpstr>分析表</vt:lpstr>
      <vt:lpstr>備註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2016-02-19T05:01:38Z</dcterms:modified>
</cp:coreProperties>
</file>