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共用雲端硬碟\kases校務專區\03總務處\04家長會\115家長會41屆\第一次會議\"/>
    </mc:Choice>
  </mc:AlternateContent>
  <xr:revisionPtr revIDLastSave="0" documentId="13_ncr:1_{FB12EB55-AC8D-4EEA-805F-34CEA17CDCF7}" xr6:coauthVersionLast="36" xr6:coauthVersionMax="36" xr10:uidLastSave="{00000000-0000-0000-0000-000000000000}"/>
  <bookViews>
    <workbookView xWindow="0" yWindow="0" windowWidth="28800" windowHeight="10860" xr2:uid="{00000000-000D-0000-FFFF-FFFF00000000}"/>
  </bookViews>
  <sheets>
    <sheet name="114學年度經費收支明細表" sheetId="2" r:id="rId1"/>
    <sheet name="114學年度經費執行情形" sheetId="3" r:id="rId2"/>
    <sheet name="115預算" sheetId="4" r:id="rId3"/>
  </sheets>
  <definedNames>
    <definedName name="Google_Sheet_Link_1099345513" hidden="1">'114學年度經費執行情形'!$A$242</definedName>
    <definedName name="Google_Sheet_Link_1116836237" hidden="1">'114學年度經費執行情形'!$A$199</definedName>
    <definedName name="Google_Sheet_Link_1158683629" hidden="1">'114學年度經費執行情形'!$A$156</definedName>
    <definedName name="Google_Sheet_Link_116660551" hidden="1">'114學年度經費執行情形'!$A$252</definedName>
    <definedName name="Google_Sheet_Link_1167525875" hidden="1">'114學年度經費執行情形'!$A$310</definedName>
    <definedName name="Google_Sheet_Link_1225549439" hidden="1">'114學年度經費執行情形'!$A$260</definedName>
    <definedName name="Google_Sheet_Link_1418966494" hidden="1">'114學年度經費執行情形'!$A$120</definedName>
    <definedName name="Google_Sheet_Link_1462692280" hidden="1">'114學年度經費執行情形'!$A$197</definedName>
    <definedName name="Google_Sheet_Link_149186397" hidden="1">'114學年度經費執行情形'!$A$125</definedName>
    <definedName name="Google_Sheet_Link_1581715774" hidden="1">'114學年度經費執行情形'!$A$1</definedName>
    <definedName name="Google_Sheet_Link_1636143392" hidden="1">'114學年度經費執行情形'!$A$254</definedName>
    <definedName name="Google_Sheet_Link_1731691025" hidden="1">'114學年度經費執行情形'!$A$217</definedName>
    <definedName name="Google_Sheet_Link_1752352279" hidden="1">'114學年度經費執行情形'!$A$270:$A$272</definedName>
    <definedName name="Google_Sheet_Link_177199340" hidden="1">'114學年度經費執行情形'!$A$246</definedName>
    <definedName name="Google_Sheet_Link_1772867587" hidden="1">'114學年度經費執行情形'!$A$198</definedName>
    <definedName name="Google_Sheet_Link_1780214871" hidden="1">'114學年度經費執行情形'!$A$273</definedName>
    <definedName name="Google_Sheet_Link_1782496607" hidden="1">'114學年度經費執行情形'!$A$244</definedName>
    <definedName name="Google_Sheet_Link_1785805091" hidden="1">'114學年度經費執行情形'!$A$248</definedName>
    <definedName name="Google_Sheet_Link_1905578383" hidden="1">'114學年度經費執行情形'!$A$123</definedName>
    <definedName name="Google_Sheet_Link_1946104857" hidden="1">'114學年度經費執行情形'!$A$313</definedName>
    <definedName name="Google_Sheet_Link_2093246630" hidden="1">'114學年度經費執行情形'!$A$238</definedName>
    <definedName name="Google_Sheet_Link_2099706347" hidden="1">'114學年度經費執行情形'!$A$281</definedName>
    <definedName name="Google_Sheet_Link_2104724767" hidden="1">'114學年度經費執行情形'!$A$264</definedName>
    <definedName name="Google_Sheet_Link_2108478161" hidden="1">'114學年度經費執行情形'!$A$240</definedName>
    <definedName name="Google_Sheet_Link_480041742" hidden="1">'114學年度經費執行情形'!$A$228</definedName>
    <definedName name="Google_Sheet_Link_546358629" hidden="1">'114學年度經費執行情形'!$A$275</definedName>
    <definedName name="Google_Sheet_Link_584823425" hidden="1">'114學年度經費執行情形'!$A$256</definedName>
    <definedName name="Google_Sheet_Link_721718253" hidden="1">'114學年度經費執行情形'!$A$261</definedName>
    <definedName name="Google_Sheet_Link_730243544" hidden="1">'114學年度經費執行情形'!$A$265</definedName>
    <definedName name="Google_Sheet_Link_749273739" hidden="1">'114學年度經費執行情形'!$A$250</definedName>
    <definedName name="Google_Sheet_Link_775426811" hidden="1">'114學年度經費執行情形'!$A$272</definedName>
    <definedName name="Google_Sheet_Link_782076259" hidden="1">'114學年度經費執行情形'!$A$270</definedName>
    <definedName name="Google_Sheet_Link_828938759" hidden="1">'114學年度經費執行情形'!$C$1</definedName>
    <definedName name="Google_Sheet_Link_950387089" hidden="1">'114學年度經費執行情形'!$A$126</definedName>
    <definedName name="Google_Sheet_Link_962367445" hidden="1">'114學年度經費執行情形'!$A$229</definedName>
    <definedName name="Google_Sheet_Link_98589248" hidden="1">'114學年度經費執行情形'!$A$258</definedName>
    <definedName name="Google_Sheet_Link_990569727" hidden="1">'114學年度經費執行情形'!$A$271</definedName>
  </definedNames>
  <calcPr calcId="191029"/>
  <extLst>
    <ext uri="GoogleSheetsCustomDataVersion2">
      <go:sheetsCustomData xmlns:go="http://customooxmlschemas.google.com/" r:id="rId8" roundtripDataChecksum="Yg4W4cKqQdIkbBo1b7FOCSl1pLmehHk+NemEBYAKpgc="/>
    </ext>
  </extLst>
</workbook>
</file>

<file path=xl/calcChain.xml><?xml version="1.0" encoding="utf-8"?>
<calcChain xmlns="http://schemas.openxmlformats.org/spreadsheetml/2006/main">
  <c r="D46" i="4" l="1"/>
  <c r="C46" i="4"/>
  <c r="D13" i="4"/>
  <c r="C13" i="4"/>
  <c r="G325" i="3"/>
  <c r="F325" i="3"/>
  <c r="D325" i="3"/>
  <c r="C323" i="3"/>
  <c r="G322" i="3"/>
  <c r="F322" i="3"/>
  <c r="D322" i="3"/>
  <c r="G319" i="3"/>
  <c r="F319" i="3"/>
  <c r="D319" i="3"/>
  <c r="G316" i="3"/>
  <c r="F316" i="3"/>
  <c r="D316" i="3"/>
  <c r="G311" i="3"/>
  <c r="F311" i="3"/>
  <c r="D311" i="3"/>
  <c r="F308" i="3"/>
  <c r="H306" i="3"/>
  <c r="D306" i="3"/>
  <c r="D308" i="3" s="1"/>
  <c r="G308" i="3" s="1"/>
  <c r="C306" i="3"/>
  <c r="F305" i="3"/>
  <c r="D305" i="3"/>
  <c r="G305" i="3" s="1"/>
  <c r="H303" i="3"/>
  <c r="G302" i="3"/>
  <c r="F302" i="3"/>
  <c r="D302" i="3"/>
  <c r="F295" i="3"/>
  <c r="D295" i="3"/>
  <c r="G295" i="3" s="1"/>
  <c r="H292" i="3"/>
  <c r="G291" i="3"/>
  <c r="F291" i="3"/>
  <c r="D291" i="3"/>
  <c r="H289" i="3"/>
  <c r="F288" i="3"/>
  <c r="D288" i="3"/>
  <c r="G288" i="3" s="1"/>
  <c r="F268" i="3"/>
  <c r="G268" i="3" s="1"/>
  <c r="D268" i="3"/>
  <c r="G262" i="3"/>
  <c r="F262" i="3"/>
  <c r="D262" i="3"/>
  <c r="F236" i="3"/>
  <c r="D236" i="3"/>
  <c r="G236" i="3" s="1"/>
  <c r="H233" i="3"/>
  <c r="F232" i="3"/>
  <c r="G232" i="3" s="1"/>
  <c r="D232" i="3"/>
  <c r="H227" i="3"/>
  <c r="F226" i="3"/>
  <c r="D226" i="3"/>
  <c r="G226" i="3" s="1"/>
  <c r="G215" i="3"/>
  <c r="F215" i="3"/>
  <c r="D215" i="3"/>
  <c r="G202" i="3"/>
  <c r="F202" i="3"/>
  <c r="D202" i="3"/>
  <c r="H196" i="3"/>
  <c r="F195" i="3"/>
  <c r="G195" i="3" s="1"/>
  <c r="D195" i="3"/>
  <c r="F180" i="3"/>
  <c r="D180" i="3"/>
  <c r="G180" i="3" s="1"/>
  <c r="F175" i="3"/>
  <c r="D175" i="3"/>
  <c r="G175" i="3" s="1"/>
  <c r="G172" i="3"/>
  <c r="F172" i="3"/>
  <c r="D172" i="3"/>
  <c r="F166" i="3"/>
  <c r="G166" i="3" s="1"/>
  <c r="D166" i="3"/>
  <c r="F154" i="3"/>
  <c r="D154" i="3"/>
  <c r="G154" i="3" s="1"/>
  <c r="F121" i="3"/>
  <c r="D121" i="3"/>
  <c r="G121" i="3" s="1"/>
  <c r="F117" i="3"/>
  <c r="D117" i="3"/>
  <c r="G117" i="3" s="1"/>
  <c r="F114" i="3"/>
  <c r="G114" i="3" s="1"/>
  <c r="D114" i="3"/>
  <c r="F97" i="3"/>
  <c r="D97" i="3"/>
  <c r="G97" i="3" s="1"/>
  <c r="F83" i="3"/>
  <c r="D83" i="3"/>
  <c r="G83" i="3" s="1"/>
  <c r="G78" i="3"/>
  <c r="F78" i="3"/>
  <c r="F326" i="3" s="1"/>
  <c r="D78" i="3"/>
  <c r="D69" i="3"/>
  <c r="F67" i="3"/>
  <c r="F49" i="3"/>
  <c r="F45" i="3"/>
  <c r="F41" i="3"/>
  <c r="F12" i="3"/>
  <c r="F4" i="3"/>
  <c r="G4" i="3" s="1"/>
  <c r="G12" i="3" s="1"/>
  <c r="G41" i="3" s="1"/>
  <c r="G45" i="3" s="1"/>
  <c r="G49" i="3" s="1"/>
  <c r="G67" i="3" s="1"/>
  <c r="E218" i="2"/>
  <c r="D218" i="2"/>
  <c r="F218" i="2" s="1"/>
  <c r="F3" i="2"/>
  <c r="F4" i="2" s="1"/>
  <c r="F5" i="2" s="1"/>
  <c r="F6" i="2" s="1"/>
  <c r="F7" i="2" s="1"/>
  <c r="F8" i="2" s="1"/>
  <c r="F9" i="2" s="1"/>
  <c r="F10" i="2" s="1"/>
  <c r="F11" i="2" s="1"/>
  <c r="F12" i="2" s="1"/>
  <c r="F13" i="2" s="1"/>
  <c r="F14" i="2" s="1"/>
  <c r="F15" i="2" s="1"/>
  <c r="F16" i="2" s="1"/>
  <c r="F17" i="2" s="1"/>
  <c r="F18" i="2" s="1"/>
  <c r="F19" i="2" s="1"/>
  <c r="F20" i="2" s="1"/>
  <c r="F21" i="2" s="1"/>
  <c r="F22" i="2" s="1"/>
  <c r="F23" i="2" s="1"/>
  <c r="F24" i="2" s="1"/>
  <c r="F25" i="2" s="1"/>
  <c r="F26" i="2" s="1"/>
  <c r="F27" i="2" s="1"/>
  <c r="F28" i="2" s="1"/>
  <c r="F29" i="2" s="1"/>
  <c r="F30" i="2" s="1"/>
  <c r="F31" i="2" s="1"/>
  <c r="F32" i="2" s="1"/>
  <c r="F33" i="2" s="1"/>
  <c r="F34" i="2" s="1"/>
  <c r="F35" i="2" s="1"/>
  <c r="F36" i="2" s="1"/>
  <c r="F37" i="2" s="1"/>
  <c r="F38" i="2" s="1"/>
  <c r="F39" i="2" s="1"/>
  <c r="F40" i="2" s="1"/>
  <c r="F41" i="2" s="1"/>
  <c r="F42" i="2" s="1"/>
  <c r="F43" i="2" s="1"/>
  <c r="F44" i="2" s="1"/>
  <c r="F45" i="2" s="1"/>
  <c r="F46" i="2" s="1"/>
  <c r="F47" i="2" s="1"/>
  <c r="F48" i="2" s="1"/>
  <c r="F49" i="2" s="1"/>
  <c r="F50" i="2" s="1"/>
  <c r="F51" i="2" s="1"/>
  <c r="F52" i="2" s="1"/>
  <c r="F53" i="2" s="1"/>
  <c r="F54" i="2" s="1"/>
  <c r="F55" i="2" s="1"/>
  <c r="F56" i="2" s="1"/>
  <c r="F57" i="2" s="1"/>
  <c r="F58" i="2" s="1"/>
  <c r="F59" i="2" s="1"/>
  <c r="F60" i="2" s="1"/>
  <c r="F61" i="2" s="1"/>
  <c r="F62" i="2" s="1"/>
  <c r="F63" i="2" s="1"/>
  <c r="F64" i="2" s="1"/>
  <c r="F65" i="2" s="1"/>
  <c r="F66" i="2" s="1"/>
  <c r="F67" i="2" s="1"/>
  <c r="F68" i="2" s="1"/>
  <c r="F69" i="2" s="1"/>
  <c r="F70" i="2" s="1"/>
  <c r="F71" i="2" s="1"/>
  <c r="F72" i="2" s="1"/>
  <c r="F73" i="2" s="1"/>
  <c r="F74" i="2" s="1"/>
  <c r="F75" i="2" s="1"/>
  <c r="F76" i="2" s="1"/>
  <c r="F77" i="2" s="1"/>
  <c r="F78" i="2" s="1"/>
  <c r="F79" i="2" s="1"/>
  <c r="F80" i="2" s="1"/>
  <c r="F81" i="2" s="1"/>
  <c r="F82" i="2" s="1"/>
  <c r="F83" i="2" s="1"/>
  <c r="F84" i="2" s="1"/>
  <c r="F85" i="2" s="1"/>
  <c r="F86" i="2" s="1"/>
  <c r="F87" i="2" s="1"/>
  <c r="F88" i="2" s="1"/>
  <c r="F89" i="2" s="1"/>
  <c r="F90" i="2" s="1"/>
  <c r="F91" i="2" s="1"/>
  <c r="F92" i="2" s="1"/>
  <c r="F93" i="2" s="1"/>
  <c r="F94" i="2" s="1"/>
  <c r="F95" i="2" s="1"/>
  <c r="F96" i="2" s="1"/>
  <c r="F97" i="2" s="1"/>
  <c r="F98" i="2" s="1"/>
  <c r="F99" i="2" s="1"/>
  <c r="F100" i="2" s="1"/>
  <c r="F101" i="2" s="1"/>
  <c r="F102" i="2" s="1"/>
  <c r="F103" i="2" s="1"/>
  <c r="F104" i="2" s="1"/>
  <c r="F105" i="2" s="1"/>
  <c r="F106" i="2" s="1"/>
  <c r="F107" i="2" s="1"/>
  <c r="F108" i="2" s="1"/>
  <c r="F109" i="2" s="1"/>
  <c r="F110" i="2" s="1"/>
  <c r="F111" i="2" s="1"/>
  <c r="F112" i="2" s="1"/>
  <c r="F113" i="2" s="1"/>
  <c r="F114" i="2" s="1"/>
  <c r="F115" i="2" s="1"/>
  <c r="F116" i="2" s="1"/>
  <c r="F117" i="2" s="1"/>
  <c r="F118" i="2" s="1"/>
  <c r="F119" i="2" s="1"/>
  <c r="F120" i="2" s="1"/>
  <c r="F121" i="2" s="1"/>
  <c r="F122" i="2" s="1"/>
  <c r="F123" i="2" s="1"/>
  <c r="F124" i="2" s="1"/>
  <c r="F125" i="2" s="1"/>
  <c r="F126" i="2" s="1"/>
  <c r="F127" i="2" s="1"/>
  <c r="F128" i="2" s="1"/>
  <c r="F129" i="2" s="1"/>
  <c r="F130" i="2" s="1"/>
  <c r="F131" i="2" s="1"/>
  <c r="F132" i="2" s="1"/>
  <c r="F133" i="2" s="1"/>
  <c r="F134" i="2" s="1"/>
  <c r="F135" i="2" s="1"/>
  <c r="F136" i="2" s="1"/>
  <c r="F137" i="2" s="1"/>
  <c r="F138" i="2" s="1"/>
  <c r="F139" i="2" s="1"/>
  <c r="F140" i="2" s="1"/>
  <c r="F141" i="2" s="1"/>
  <c r="F142" i="2" s="1"/>
  <c r="F143" i="2" s="1"/>
  <c r="F144" i="2" s="1"/>
  <c r="F145" i="2" s="1"/>
  <c r="F146" i="2" s="1"/>
  <c r="F147" i="2" s="1"/>
  <c r="F148" i="2" s="1"/>
  <c r="F149" i="2" s="1"/>
  <c r="F150" i="2" s="1"/>
  <c r="F151" i="2" s="1"/>
  <c r="F152" i="2" s="1"/>
  <c r="F69" i="3" l="1"/>
  <c r="F157" i="2"/>
  <c r="F158" i="2" s="1"/>
  <c r="F159" i="2" s="1"/>
  <c r="F160" i="2" s="1"/>
  <c r="F161" i="2" s="1"/>
  <c r="F162" i="2" s="1"/>
  <c r="F163" i="2" s="1"/>
  <c r="F164" i="2" s="1"/>
  <c r="F165" i="2" s="1"/>
  <c r="F166" i="2" s="1"/>
  <c r="F167" i="2" s="1"/>
  <c r="F168" i="2" s="1"/>
  <c r="F169" i="2" s="1"/>
  <c r="F170" i="2" s="1"/>
  <c r="F171" i="2" s="1"/>
  <c r="F172" i="2" s="1"/>
  <c r="F173" i="2" s="1"/>
  <c r="F174" i="2" s="1"/>
  <c r="F175" i="2" s="1"/>
  <c r="F176" i="2" s="1"/>
  <c r="F177" i="2" s="1"/>
  <c r="F178" i="2" s="1"/>
  <c r="F179" i="2" s="1"/>
  <c r="F180" i="2" s="1"/>
  <c r="F181" i="2" s="1"/>
  <c r="F182" i="2" s="1"/>
  <c r="F183" i="2" s="1"/>
  <c r="F184" i="2" s="1"/>
  <c r="F185" i="2" s="1"/>
  <c r="F186" i="2" s="1"/>
  <c r="F187" i="2" s="1"/>
  <c r="F188" i="2" s="1"/>
  <c r="F189" i="2" s="1"/>
  <c r="F190" i="2" s="1"/>
  <c r="F191" i="2" s="1"/>
  <c r="F192" i="2" s="1"/>
  <c r="F193" i="2" s="1"/>
  <c r="F194" i="2" s="1"/>
  <c r="F195" i="2" s="1"/>
  <c r="F196" i="2" s="1"/>
  <c r="F197" i="2" s="1"/>
  <c r="F198" i="2" s="1"/>
  <c r="F199" i="2" s="1"/>
  <c r="F200" i="2" s="1"/>
  <c r="F201" i="2" s="1"/>
  <c r="F202" i="2" s="1"/>
  <c r="F203" i="2" s="1"/>
  <c r="F204" i="2" s="1"/>
  <c r="F205" i="2" s="1"/>
  <c r="F206" i="2" s="1"/>
  <c r="F207" i="2" s="1"/>
  <c r="F208" i="2" s="1"/>
  <c r="F209" i="2" s="1"/>
  <c r="F210" i="2" s="1"/>
  <c r="F211" i="2" s="1"/>
  <c r="F212" i="2" s="1"/>
  <c r="F213" i="2" s="1"/>
  <c r="F214" i="2" s="1"/>
  <c r="F215" i="2" s="1"/>
  <c r="F216" i="2" s="1"/>
  <c r="F217" i="2" s="1"/>
  <c r="F153" i="2"/>
  <c r="F154" i="2" s="1"/>
  <c r="F155" i="2" s="1"/>
  <c r="F156" i="2" s="1"/>
  <c r="G69" i="3"/>
  <c r="G326" i="3" s="1"/>
  <c r="A69" i="3"/>
</calcChain>
</file>

<file path=xl/sharedStrings.xml><?xml version="1.0" encoding="utf-8"?>
<sst xmlns="http://schemas.openxmlformats.org/spreadsheetml/2006/main" count="1445" uniqueCount="724">
  <si>
    <t>【附件一】</t>
  </si>
  <si>
    <t xml:space="preserve"> </t>
  </si>
  <si>
    <t>【附件六】宜蘭縣凱旋國小家長委員會114學年度經費執行分項明細表 115.5.25製表</t>
  </si>
  <si>
    <t>收入編號</t>
  </si>
  <si>
    <t>TOP</t>
  </si>
  <si>
    <t>日期</t>
  </si>
  <si>
    <t>收支出摘要</t>
  </si>
  <si>
    <t>收入</t>
  </si>
  <si>
    <t>支出</t>
  </si>
  <si>
    <t>餘額</t>
  </si>
  <si>
    <t>宜蘭縣宜蘭市凱旋國民小學115學年度家長會經費預算 115.09.30</t>
  </si>
  <si>
    <t>憑證編號</t>
  </si>
  <si>
    <t>收入(預算)</t>
  </si>
  <si>
    <t>實際收入</t>
  </si>
  <si>
    <t>存簿移交，存簿餘額</t>
  </si>
  <si>
    <t>結餘</t>
  </si>
  <si>
    <t>備註</t>
  </si>
  <si>
    <t>單位：新台幣元</t>
  </si>
  <si>
    <t>01 存簿移交，餘款</t>
  </si>
  <si>
    <t>足球指定捐款29,623元
直笛指定捐款37,202元
圖書室相關活動1,396元
遙控器保證金10,000元
指定捐款充實學校設備82,780元
指定閱讀好書募集136,178元
指定輔導室10,000元
指定六忠2,000元
指定文康活動5,000元
指定改善教學設備設施500000元
指定六十周年校慶募款紀念品200000元
非指定用途713,177元
總共1,727,356元(將60萬以定存方式滾存)</t>
  </si>
  <si>
    <t>收1</t>
  </si>
  <si>
    <t>114.10.23</t>
  </si>
  <si>
    <t>02 一般捐款：委員顧問捐款</t>
  </si>
  <si>
    <t>項次</t>
  </si>
  <si>
    <t>計畫名稱及編號</t>
  </si>
  <si>
    <t>114決算數</t>
  </si>
  <si>
    <t>1</t>
  </si>
  <si>
    <t>一般捐款(黃怡強200000 莊家銘1000 李永1000 程孟暉5000 林振雄1000 宜蘭國中家長會1000 林聰明3000 宜蘭國中1000 喜果室內裝修設計5000 林國漳2000 林錫明1000)</t>
  </si>
  <si>
    <t>01</t>
  </si>
  <si>
    <t>上屆經費移交</t>
  </si>
  <si>
    <t>一般捐款(黃怡強200000 莊家銘1000 李永1000 程孟暉5000 林振雄1000 宜蘭國中家長會1000 林聰明3000 宜蘭國中1000 壹果室內裝修設計5000 林國漳2000 林錫明1000)</t>
  </si>
  <si>
    <t>收3</t>
  </si>
  <si>
    <t>114.10.30</t>
  </si>
  <si>
    <t>02</t>
  </si>
  <si>
    <t>一般捐款</t>
  </si>
  <si>
    <t>2</t>
  </si>
  <si>
    <t>一般捐款(林永傳 2000)</t>
  </si>
  <si>
    <t>收12</t>
  </si>
  <si>
    <t>家長、委員、會長、顧問等捐款</t>
  </si>
  <si>
    <t>114.11.3</t>
  </si>
  <si>
    <t>115.1.21</t>
  </si>
  <si>
    <t>一般捐款 教科書承辦人</t>
  </si>
  <si>
    <t>收16</t>
  </si>
  <si>
    <t>指定捐款-黃怡強君 指定會長交接典禮暨委員授證典禮</t>
  </si>
  <si>
    <t>115.3.17</t>
  </si>
  <si>
    <t>03</t>
  </si>
  <si>
    <t>專案捐款</t>
  </si>
  <si>
    <t>一般捐款(壯二鎮安廟10000)</t>
  </si>
  <si>
    <t>指定用途</t>
  </si>
  <si>
    <t>收17</t>
  </si>
  <si>
    <t>一般捐款(謝國興10000)</t>
  </si>
  <si>
    <t>收22</t>
  </si>
  <si>
    <t>04</t>
  </si>
  <si>
    <t>115.3.23</t>
  </si>
  <si>
    <t>會費收入</t>
  </si>
  <si>
    <t>一般捐款(十八式氣功 1000)</t>
  </si>
  <si>
    <t>3</t>
  </si>
  <si>
    <t>收43</t>
  </si>
  <si>
    <t>115.7.1</t>
  </si>
  <si>
    <t>05</t>
  </si>
  <si>
    <t>利息收入</t>
  </si>
  <si>
    <t>4</t>
  </si>
  <si>
    <t>指定捐款-周威逸君 指定捐款足球隊</t>
  </si>
  <si>
    <t>收2</t>
  </si>
  <si>
    <t>顧問指定專款-賴約凱10000 陳俊佑10000 陳志展10000 吳宥承10000 黃金漳10000 吳鈞瀚10000 陳彥穎10000 喆發汽車有限公司10000 德福混凝土工業股份有限公司10000 陳中正10000 林向斌10000 中森股份有限公司10000 林亨鍵10000 林宏懋10000 吳少暉20000 王伶如10000 張國銘10000 程仕宗10000 張聖謙10000 賴協隆10000</t>
  </si>
  <si>
    <t>06</t>
  </si>
  <si>
    <t>校慶運動會捐款</t>
  </si>
  <si>
    <t>03 專案捐款</t>
  </si>
  <si>
    <t>6</t>
  </si>
  <si>
    <t>114.11.18</t>
  </si>
  <si>
    <t>114學年度第一學期家長會費</t>
  </si>
  <si>
    <t>07</t>
  </si>
  <si>
    <t>其他</t>
  </si>
  <si>
    <t>114.11.13</t>
  </si>
  <si>
    <t>存簿利息</t>
  </si>
  <si>
    <t>小計</t>
  </si>
  <si>
    <t>114.12.8</t>
  </si>
  <si>
    <t>指定捐款-賴發君 指定捐款幼兒園圖書採購</t>
  </si>
  <si>
    <t>8</t>
  </si>
  <si>
    <t>114.12.20</t>
  </si>
  <si>
    <t>指定捐款-林佩珍君 指定捐款設備改善</t>
  </si>
  <si>
    <t>115.1.6</t>
  </si>
  <si>
    <t>指定捐款114學年度閱讀好書募集(馮海霞300 劉建賓300 王璚儀300 張雅鳳600 昀揚實業有限公司1500 吳紀霆300 簡敏宏300 李哲睿300 沁偉機電有限公司3000 林漢倫600 李則煦300 馮雲朗1500 林家誼300 謝昕芫300 呂婉琦300 林唯凌300 賴仁旺600 張耘堂1200 黃淑美900 官宬鋐300 劉孟鑫600 謝昀霏300 李昀曦300 鄭暘智300 柯子妃3000 王泓硯1200 張祐晴300 葉子言300 陳曦600 李雅玲3000 林宗慶900 陳禹彤300 陳宣佑600 林仕軒300 陳耘妡900 廖宥亘300 陳煦勻300 張廸芸600 甘恩語300 劉宇星900 吳禹綸900 呂育勳300 張利鳴1200 柯子成3000 陳柏睿300 品由有限公司300 楊喬茹600 林麗香1500 吳孟蓁300 黃彥豪600)</t>
  </si>
  <si>
    <t>收4</t>
  </si>
  <si>
    <t>9-1</t>
  </si>
  <si>
    <t>指定捐款 114學年度閱讀好書募集(王智賢900 周惠娟300 陳育佐600 阮慕芬900 劉恭良300 李睿昇300 王兆暐300 游佳怡300 林維鈴300 胡楷澤3000 林家樂300 邱以讓600 楊沛勳300 林芳儀300 徐國益300 劉國軍600 林亦鴻300 甲金不動產有限公司900 莊琬琳600 謝程聿600 潘竑銘300 簡敏宏300 吳紀霆300 鄭嘉欣300 劉柏沅300 黃瑩曦300 吳思宜600 上禾國際科技實業有限公司600 林志偉300 楊俊彥300 陳心潔600 余思賢300 王明權900 黃啟明300 葉啟文300 江國慶600 李碧真600 朱育瑩1200 張蕙如300 劉恭良300)</t>
  </si>
  <si>
    <t>收5</t>
  </si>
  <si>
    <t>9-2</t>
  </si>
  <si>
    <t>指定捐款114學年度閱讀好書募集(陳駿逸300 吳姿瑩900 林子翔600 洪志岡300 陳俊佑1500 黃淑美900 歐于寧300 方雅茹300 林瑜書600 李佩芳300 林品均300 鄭雯予300 陳佳穎300 何昆霖300 游宸羽 1500 李豐叡900 洪昆憲2100 鄧勝文300 許國裕300 莊巧吟300 吳長榮300 黃依湉300 楊庭碩1200 羅天妤300 陳家浦300 陳志宏300 林漢倫300 馮天儒300 陳湘怡300 陳雅薇300 連惟正300 吳少暉300 賴怡君600 陳力菲600 沈澗秋300)</t>
  </si>
  <si>
    <t>本會辦公行政費用</t>
  </si>
  <si>
    <t>10</t>
  </si>
  <si>
    <t>收7</t>
  </si>
  <si>
    <t>115.1.7</t>
  </si>
  <si>
    <t>收8</t>
  </si>
  <si>
    <t>指定捐款 壯二鎮安廟指定學生助學金</t>
  </si>
  <si>
    <t>收9</t>
  </si>
  <si>
    <t>召開會議支出</t>
  </si>
  <si>
    <t>11</t>
  </si>
  <si>
    <t>115.1.12</t>
  </si>
  <si>
    <t>宜蘭縣體育會足球委員會 指定捐款足球隊</t>
  </si>
  <si>
    <t>收9-1</t>
  </si>
  <si>
    <t>收9-2</t>
  </si>
  <si>
    <t>本會婚喪喜慶</t>
  </si>
  <si>
    <t>114.12.21</t>
  </si>
  <si>
    <t>委員、學生、教職員，婚喪喜慶、急難等禮金、慰問金</t>
  </si>
  <si>
    <t>收10</t>
  </si>
  <si>
    <t>聘書、紀念品等</t>
  </si>
  <si>
    <t>12</t>
  </si>
  <si>
    <t>收11</t>
  </si>
  <si>
    <t>志工聯誼活動及裝備等補助</t>
  </si>
  <si>
    <t>志工37位，每人約400元</t>
  </si>
  <si>
    <t>13-1</t>
  </si>
  <si>
    <t>115.1.26</t>
  </si>
  <si>
    <t>指定捐款 羽球積木育樂營(方雅茹1200 張會婧1200 黃淑美1200 陳玉婷1200 李姿瑩1200 魏筱佩1200 游佳儀1200)</t>
  </si>
  <si>
    <t>收13-1</t>
  </si>
  <si>
    <t>校慶運動會</t>
  </si>
  <si>
    <t>校刊、場地佈置、園遊會、表演補助。</t>
  </si>
  <si>
    <t>13-2</t>
  </si>
  <si>
    <t>收13-2</t>
  </si>
  <si>
    <t>08</t>
  </si>
  <si>
    <t>畢業典禮</t>
  </si>
  <si>
    <t>指定捐款 羽球積木育樂營(陳志宏1200 游麗珍3600 蔡超彬1200 蔡紀眉1200 林芳儀2400 郭子逢1200 李佩芳2400 陳俊佑1200 蔡侑儒1200)</t>
  </si>
  <si>
    <t>當屆畢業生紀念品、活動場地佈置。</t>
  </si>
  <si>
    <t>指定捐款 羽球積木育樂營(陳志宏1200 游麗珍3600 蔡超彬1200 蔡紀眉1200 林芳儀1200 郭子逢1200 李佩芳2400 陳俊佑1200 蔡侑儒1200)</t>
  </si>
  <si>
    <t>收13-3</t>
  </si>
  <si>
    <t>13-3</t>
  </si>
  <si>
    <t>指定捐款 羽球積木育樂營(陳瑞澤1200 蔡超彬1200 張雅婷1200 朱育瑩1200 李玗潔1200 謝宗樺1200 林廷睿1200 張城逢1200 范樹男1200)</t>
  </si>
  <si>
    <t>收13-4</t>
  </si>
  <si>
    <t>09</t>
  </si>
  <si>
    <t>兒童節活動</t>
  </si>
  <si>
    <t>13-4</t>
  </si>
  <si>
    <t>指定捐款 羽球積木育樂營(陳郁涵2400 范樹男1200 王璚儀1200)</t>
  </si>
  <si>
    <t>620人，每人約100元</t>
  </si>
  <si>
    <t>收14</t>
  </si>
  <si>
    <t>指定捐款-黃怡強指定捐款聖誕節活動禮物</t>
  </si>
  <si>
    <t>14</t>
  </si>
  <si>
    <t>收15</t>
  </si>
  <si>
    <t>教師節禮物</t>
  </si>
  <si>
    <t>編制內及整學期代課教師每人500元82人</t>
  </si>
  <si>
    <t>15</t>
  </si>
  <si>
    <t>指定捐款-黃怡強指定捐款畢業校外教學禮物</t>
  </si>
  <si>
    <t>收26</t>
  </si>
  <si>
    <t>補助指導學生對外比賽</t>
  </si>
  <si>
    <t>補助師生對外比賽(指導含獎勵金：未領指導費者)</t>
  </si>
  <si>
    <t>115.4.10</t>
  </si>
  <si>
    <t>115.2.25</t>
  </si>
  <si>
    <t>幼兒園家長會費轉存家長會帳戶</t>
  </si>
  <si>
    <t>指定捐款-羅卓璟指定幼兒園</t>
  </si>
  <si>
    <t>收29</t>
  </si>
  <si>
    <t>參賽活動補助、校外教學</t>
  </si>
  <si>
    <t>115.5.7</t>
  </si>
  <si>
    <t>16</t>
  </si>
  <si>
    <t>指定捐款-簡膺哲指定捐款60周年校慶麵龜</t>
  </si>
  <si>
    <t>收30</t>
  </si>
  <si>
    <t>17</t>
  </si>
  <si>
    <t>13</t>
  </si>
  <si>
    <t>指定圖書室相關活動</t>
  </si>
  <si>
    <t>指定捐款-簡膺哲指定捐款60周年校慶蛋糕(包子)</t>
  </si>
  <si>
    <t>收33</t>
  </si>
  <si>
    <t>18</t>
  </si>
  <si>
    <t>115.3.18</t>
  </si>
  <si>
    <t>一般捐款(李佳鴻500)</t>
  </si>
  <si>
    <t>38屆指定</t>
  </si>
  <si>
    <t>115.5.13</t>
  </si>
  <si>
    <t>19</t>
  </si>
  <si>
    <t>一般捐款(馮海霞300)</t>
  </si>
  <si>
    <t>指定捐款-黃怡強指定60周年校慶宣傳片拍攝費用</t>
  </si>
  <si>
    <t>補助購買教學用品、設備等</t>
  </si>
  <si>
    <t>收35</t>
  </si>
  <si>
    <t>20</t>
  </si>
  <si>
    <t>一般捐款(張惠茹500)</t>
  </si>
  <si>
    <t>115.5.18</t>
  </si>
  <si>
    <t>指定捐款-林佩珍指定捐款學生活動或相關設備用品</t>
  </si>
  <si>
    <t>21</t>
  </si>
  <si>
    <t>115.3.20</t>
  </si>
  <si>
    <t>一般捐款(黃慧菁2000、李玗潔100、劉柏沅500、林品均1000、陳俊佑2000、張會婧2000、林志信6000、洪偉錚3000、曾玉枝500、張辛瑞100)</t>
  </si>
  <si>
    <t>收36</t>
  </si>
  <si>
    <t>115.5.19</t>
  </si>
  <si>
    <t>21-1</t>
  </si>
  <si>
    <t>一般捐款(李浚銘100、林漢倫1000、潘竑銘500、莊巧吟1000、江國慶3000、馮海霞300、藍心姿2000、林維鈴500、林佳玟500、陳錦鴻500)</t>
  </si>
  <si>
    <t>指定捐款 壯二鎮安廟指定畢業典禮獎助金</t>
  </si>
  <si>
    <t>收37</t>
  </si>
  <si>
    <t>21-2</t>
  </si>
  <si>
    <t>一般捐款(羅婉綺500、陳昌帛1000、凱旋足球家長後援會餐敘6000、江珮茹500、徐麗娟200、鄭文晶1000、翁柳柳300、盧晨睿1000、劉睿恩200、許育華200)</t>
  </si>
  <si>
    <t>指定捐款 黃怡強指定60周年校慶舞獅表演費用</t>
  </si>
  <si>
    <t>收40</t>
  </si>
  <si>
    <t>21-3</t>
  </si>
  <si>
    <t>一般捐款(游明哲1000、陳宜斐1000、劉柏沅500、鄭嘉欣500、李佩珊500、歐海瓊1000、游荃傑2000、游書竹1000、劉建賓1000)</t>
  </si>
  <si>
    <t>115.6.4</t>
  </si>
  <si>
    <t>指定足球隊</t>
  </si>
  <si>
    <t>指定捐款 假日科學班 積木基礎班、自走車班</t>
  </si>
  <si>
    <t>22</t>
  </si>
  <si>
    <t>收41</t>
  </si>
  <si>
    <t>115.6.9</t>
  </si>
  <si>
    <t>指定直笛隊</t>
  </si>
  <si>
    <t>指定捐款 黃怡強指定捐款凱旋國小各項工程(萬兆企業社)</t>
  </si>
  <si>
    <t>23</t>
  </si>
  <si>
    <t>115.3.24</t>
  </si>
  <si>
    <t>收42</t>
  </si>
  <si>
    <t>一般捐款(林佳宜200、林漢倫1000、陳志宏1000、鄭文晶1000、莊巧吟1000、林雅珮3000、蔡逸菁500、黃玉慈500、羅鈞2000、雷艾蓁1000、陳錦鴻500、劉疌芮1000、陳文山500、葉啓文1000、張旭初3000、葉盈慧1000、阮慕芬1000、林維鈴500、柯禹倫/簡宇彤20000)</t>
  </si>
  <si>
    <t>115.6.29</t>
  </si>
  <si>
    <t>其他指定捐款</t>
  </si>
  <si>
    <t>24</t>
  </si>
  <si>
    <t>115.3.27</t>
  </si>
  <si>
    <t>一般捐款(林育如2000、鄭少萍100、王美婷500、鄧婉茹500、吳佩玲100、謝宏杰300、林宗慶1000、吳智翔1000、鄭照安500、謝宏杰300、葉啟文1000、戴品潔500、吳承彥1000、楊珏哲500、張懷萱5000、黃怡凱2000、沁偉機電有限公司10000)</t>
  </si>
  <si>
    <t>25</t>
  </si>
  <si>
    <t>115.4.2</t>
  </si>
  <si>
    <t>一般捐款(王上維1000、李書萍2000、張紫汝1000、游世昌300、呂家濬1000、善心人士500、吳漢棋10000、歐于寧3600、善心人士600、善心人士2000、許國裕1000、吳家伶5000、連惟正1000、余思賢500、凱旋足球家長後援會餐敘4000、林久1500、賴素貞1500、楊庭碩20000)</t>
  </si>
  <si>
    <t>指定捐款 黃怡強指定捐款元健助聽器/天籟列車聽力檢查工作人員便當</t>
  </si>
  <si>
    <t>收44</t>
  </si>
  <si>
    <t>26</t>
  </si>
  <si>
    <t>羅卓璟 指定捐款幼兒園</t>
  </si>
  <si>
    <t>115.6.12</t>
  </si>
  <si>
    <t>指定捐款 黃怡強指定捐款畢業典禮煙火</t>
  </si>
  <si>
    <t>收45</t>
  </si>
  <si>
    <t>27</t>
  </si>
  <si>
    <t>115.4.13</t>
  </si>
  <si>
    <t>一般捐款(林漢倫1000、金佩蓉300、林凱莛6000、余思賢500、陳文興1000、楊蒼貴10000餐敘、賴信吉10000餐敘、慶豐團膳有限公司30000、慶豐團膳有限公司20000餐敘、郭美春20000、新福宮10000、林聰明10000、林振雄5000)</t>
  </si>
  <si>
    <t>指定捐款 黃怡強指定捐款畢業典禮LED螢幕</t>
  </si>
  <si>
    <t>收46</t>
  </si>
  <si>
    <t>115.7.8</t>
  </si>
  <si>
    <t>遙控器押金</t>
  </si>
  <si>
    <t>114學年度家長會羽球社活動 報名費(9人*2800元)</t>
  </si>
  <si>
    <t>收6</t>
  </si>
  <si>
    <t>115.4.14</t>
  </si>
  <si>
    <t>國小1142家長會費轉存</t>
  </si>
  <si>
    <t>04會費收入</t>
  </si>
  <si>
    <t>28</t>
  </si>
  <si>
    <t>115.4.16</t>
  </si>
  <si>
    <t>一般捐款(洪嘉聲10000餐敘、周威逸10000餐敘、羅卓民餐敘10000、陳銘俊餐敘10000、高韻茹餐敘10000、余雨昇餐敘10000、建蘭企業有限公司10000、王志賢餐敘10000、凱旋國中1000、黃淑美餐敘10000、郭美春餐敘10000、新時代書局3000、同樂國小1000、武淵國小1000、東興國小1000、楊慧珠10000餐敘、林琪10000餐敘、林禹辰50000餐敘、盧榕洲10000餐敘、魏文信10000餐敘、石櫻如10000餐敘、林淑珍20000餐敘、劉冠君20000餐敘、王璚儀10000餐敘、北成國小1000)</t>
  </si>
  <si>
    <t>指定捐款充實教學設備</t>
  </si>
  <si>
    <t>29</t>
  </si>
  <si>
    <t>30</t>
  </si>
  <si>
    <t>指定輔導室</t>
  </si>
  <si>
    <t>31</t>
  </si>
  <si>
    <t>115.5.9</t>
  </si>
  <si>
    <t>指定六年忠班</t>
  </si>
  <si>
    <t>一般捐款(林岳霆10000餐敘、金漢營造20000餐敘、謝美政10000餐敘、新生國小1000、慧燈中學2000、陳定佳10000餐敘、文化國中1000、潤美廣告6000、二城國小1000、竹安國小1000、游正宗2000、黎明國小1000、吳沙國中1000、蘇敬忠、李姿螢1000、凱旋國中家長會10000餐敘、李慧茹500、徐睿均10000餐敘、黃怡強20000餐敘、古亭國小1000、壯圍國小1000、順安國小1000、馮尚文5000、大隱國小1000、宜蘭縣家長會協會2000、宜蘭市家長會聯誼會1000、周威逸6000、湖山國小1000、過嶺國小1000、宜蘭國小1000、清溝國小1000、三民國小1000、中道高級中學2000、元陞燈光音響2000、廣興國小1000、力行國小1000、員山國中1000、南屏國小1000、復興國中1000、羅東國中1000、南澳國小1000、中山國小1000、洪志岡2000、學進國小1000、林錫明2000、李清城3000、光復國小家長會1000、羅東國小1000、永樂國小1000、李永3000、李雅玲1000、宏銘棚架舞台企業6000、展祥企業社10000餐敘、展祥企業社6000、公館國小1000、宜蘭縣家長協會1000、宜蘭國中1000、王智賢1000、林正財6000、凱旋國中家長會3000、吳亦鈞2000、賴怡君3000、文明機械廠1000、陳善熙3000、四結國小1000、玉田國小1000)</t>
  </si>
  <si>
    <t>39屆指定</t>
  </si>
  <si>
    <t>指定捐款文康活動</t>
  </si>
  <si>
    <t>32</t>
  </si>
  <si>
    <t>指定弱勢學生獎助金</t>
  </si>
  <si>
    <t>114學年度第二學期家長會費</t>
  </si>
  <si>
    <t>一般捐款(宏銘棚架舞台企業20000餐敘、萬兆金屬工程10000餐敘、喜果設計10000餐敘、李碧真2000、協義科技工業有限公司10000餐敘、鄒燦陽12000、中華國中1000、宏勛企業有限公司6000、翊伸企業社10000餐敘、冠霆企業工程行10000餐敘、林美麗2000、育才國小1000、連志峯3000、唐采邑實業有限公司10000、鄧善修1000、和震企業10000餐敘、豪毅企業10000餐敘、尚鼎鋼鐵10000餐敘、喜果室內裝修設計5000、曾強企業10000餐敘、承藝企業10000餐敘、勝勝豐企業10000餐敘、鴻杉興業有限公司10000餐敘、祥隆企業10000餐敘、韋勝工程行10000餐敘、鄧羽涵1000)</t>
  </si>
  <si>
    <t>指定改善教學設備設施</t>
  </si>
  <si>
    <t>05 存簿利息收入</t>
  </si>
  <si>
    <t>114年3月7日臨時代表大會通過增編</t>
  </si>
  <si>
    <t>指定六十周年校慶募款紀念品</t>
  </si>
  <si>
    <t>33</t>
  </si>
  <si>
    <t>指定捐款-黃怡強指定捐款60周年校慶宣傳片拍攝費用</t>
  </si>
  <si>
    <t>34</t>
  </si>
  <si>
    <t>歷年非指定結餘</t>
  </si>
  <si>
    <t>一般捐款(宜蘭國中家長會10000餐敘、吳宗翰6000)</t>
  </si>
  <si>
    <t>35</t>
  </si>
  <si>
    <t>115.5.15</t>
  </si>
  <si>
    <t>林佩珍 指定捐款學生活動或相關設備用品</t>
  </si>
  <si>
    <t>115.06.21</t>
  </si>
  <si>
    <t>36</t>
  </si>
  <si>
    <t>收18</t>
  </si>
  <si>
    <t>115.03.18</t>
  </si>
  <si>
    <t>06 校慶運動會一般捐款</t>
  </si>
  <si>
    <t>37</t>
  </si>
  <si>
    <t>38</t>
  </si>
  <si>
    <t>115.5.28</t>
  </si>
  <si>
    <t>園遊會:凱小廚房收入</t>
  </si>
  <si>
    <t>39</t>
  </si>
  <si>
    <t>115.6.1</t>
  </si>
  <si>
    <t>園遊會:幼兒園園遊券差額(40*129)</t>
  </si>
  <si>
    <t>40</t>
  </si>
  <si>
    <t>41</t>
  </si>
  <si>
    <t>收19</t>
  </si>
  <si>
    <t>收20</t>
  </si>
  <si>
    <t>收21</t>
  </si>
  <si>
    <t>42</t>
  </si>
  <si>
    <t>收21-1</t>
  </si>
  <si>
    <t>收21-2</t>
  </si>
  <si>
    <t>一般捐款(羅婉綺500、陳昌帛1000、凱旋足球家長後援會6000餐敘、江珮茹500、徐麗娟200、鄭文晶1000、翁柳柳300、盧晨睿1000、劉睿恩200、許育華200)</t>
  </si>
  <si>
    <t>43</t>
  </si>
  <si>
    <t>收21-3</t>
  </si>
  <si>
    <t>收23</t>
  </si>
  <si>
    <t>收24</t>
  </si>
  <si>
    <t>收25</t>
  </si>
  <si>
    <t>一般捐款(王上維1000、李書萍2000、張紫汝1000、游世昌300、呂家濬1000、善心人士500、吳漢棋10000、歐于寧3600、善心人士600、善心人士2000、許國裕1000、吳家伶5000、連惟正1000、余思賢500、凱旋足球家長後援會4000餐敘、林久1500、賴素貞1500、楊庭碩20000)</t>
  </si>
  <si>
    <t>收27</t>
  </si>
  <si>
    <t>收28</t>
  </si>
  <si>
    <t>44</t>
  </si>
  <si>
    <t>收31</t>
  </si>
  <si>
    <t>收32</t>
  </si>
  <si>
    <t>收34</t>
  </si>
  <si>
    <t>45</t>
  </si>
  <si>
    <t>收38</t>
  </si>
  <si>
    <t>46</t>
  </si>
  <si>
    <t>收39</t>
  </si>
  <si>
    <t>07.其他</t>
  </si>
  <si>
    <t>114.9.1</t>
  </si>
  <si>
    <t>114學年度新生入學活動餐盒</t>
  </si>
  <si>
    <t>114.9.12</t>
  </si>
  <si>
    <t>114學年度第一學期班親會便當</t>
  </si>
  <si>
    <t>114.10.15</t>
  </si>
  <si>
    <t>家長會交接典禮邀請函油資</t>
  </si>
  <si>
    <t>支出摘要</t>
  </si>
  <si>
    <t>贊助凱旋國中活動及設備</t>
  </si>
  <si>
    <t>預算</t>
  </si>
  <si>
    <t>家長會長交接暨委員授證典禮餐費、音響租用及主持費</t>
  </si>
  <si>
    <t>114.11.7</t>
  </si>
  <si>
    <t>存摺及定存變更</t>
  </si>
  <si>
    <t>印製名片、邀請卡、意見調查表。</t>
  </si>
  <si>
    <t>114.9.26</t>
  </si>
  <si>
    <t>支3</t>
  </si>
  <si>
    <t>中空信封1000張</t>
  </si>
  <si>
    <t>114.11.21</t>
  </si>
  <si>
    <t>原子章、牛角章及簽字章</t>
  </si>
  <si>
    <t>支6</t>
  </si>
  <si>
    <t>支7</t>
  </si>
  <si>
    <t>114.11.24</t>
  </si>
  <si>
    <t>114學年度宜蘭田徑中小學錦標賽便當</t>
  </si>
  <si>
    <t>支8</t>
  </si>
  <si>
    <t>114.11.23</t>
  </si>
  <si>
    <t>黃淑美主任公公告別式蘭花盆景</t>
  </si>
  <si>
    <t>支58</t>
  </si>
  <si>
    <t>115.5.20</t>
  </si>
  <si>
    <t>60周年校慶-關東旗 匯費</t>
  </si>
  <si>
    <t>支60</t>
  </si>
  <si>
    <t>60周年校慶-凱旋宴會廳尾款 匯費</t>
  </si>
  <si>
    <t>114.11.6</t>
  </si>
  <si>
    <t>凱旋國中、宜蘭國中家長會長就職典禮禮品</t>
  </si>
  <si>
    <t>114.12.4</t>
  </si>
  <si>
    <t>圖書室書櫃</t>
  </si>
  <si>
    <t>114.11.1</t>
  </si>
  <si>
    <t>捐贈宜蘭高商家長會</t>
  </si>
  <si>
    <t>捐贈黎明國小家長會</t>
  </si>
  <si>
    <t>捐贈中華國中家長會</t>
  </si>
  <si>
    <t>114.11.19</t>
  </si>
  <si>
    <t>捐贈宜蘭國中家長會</t>
  </si>
  <si>
    <t>114.12.5</t>
  </si>
  <si>
    <t>養生豆奶24入組20箱</t>
  </si>
  <si>
    <t>本會召開會議支出</t>
  </si>
  <si>
    <t>開會誤餐費每餐90元</t>
  </si>
  <si>
    <t>支25</t>
  </si>
  <si>
    <t>115.1.13</t>
  </si>
  <si>
    <t>校慶籌備會通知單寄送郵資</t>
  </si>
  <si>
    <t>114.12.6</t>
  </si>
  <si>
    <t>支28</t>
  </si>
  <si>
    <t>114年台大盃英語演說比賽參賽者及隨行教師餐費</t>
  </si>
  <si>
    <t>115.1.20</t>
  </si>
  <si>
    <t>寄送校慶籌備會通知郵資</t>
  </si>
  <si>
    <t>114.12.16</t>
  </si>
  <si>
    <t>114學年度中小學羽球賽學生比賽補品</t>
  </si>
  <si>
    <t>支108</t>
  </si>
  <si>
    <t>指定支出 壯二鎮安廟指定學生助學金</t>
  </si>
  <si>
    <t>115.6.18</t>
  </si>
  <si>
    <t>家長會第四次委員會暨第二次代表大會茶水費用</t>
  </si>
  <si>
    <t>115.1.8</t>
  </si>
  <si>
    <t>指定支出充實教學設備 購買桌球設備及設施</t>
  </si>
  <si>
    <t>指定支出顧問費  購買幼兒園豆奶</t>
  </si>
  <si>
    <t>114.12.26</t>
  </si>
  <si>
    <t>114學年期末文康活動-志工餐費</t>
  </si>
  <si>
    <t>114學年期末文康活動-家長委員餐費</t>
  </si>
  <si>
    <t>本會辦理(協辦)活動支出</t>
  </si>
  <si>
    <r>
      <rPr>
        <sz val="12"/>
        <color theme="1"/>
        <rFont val="DFKai-SB"/>
        <family val="4"/>
        <charset val="136"/>
      </rPr>
      <t>家長會家庭教育活動、英語加深加廣學習、家長學習成長課程、學生才藝競賽、</t>
    </r>
    <r>
      <rPr>
        <sz val="12"/>
        <color rgb="FFFF0000"/>
        <rFont val="DFKai-SB"/>
        <family val="4"/>
        <charset val="136"/>
      </rPr>
      <t>迎新活動</t>
    </r>
    <r>
      <rPr>
        <sz val="12"/>
        <color theme="1"/>
        <rFont val="DFKai-SB"/>
        <family val="4"/>
        <charset val="136"/>
      </rPr>
      <t>等</t>
    </r>
  </si>
  <si>
    <t>支1</t>
  </si>
  <si>
    <t>支2</t>
  </si>
  <si>
    <t>指定支出 聖誕節活動學生禮物-玉米濃湯</t>
  </si>
  <si>
    <t>支33</t>
  </si>
  <si>
    <t>114學年度第2學期凱旋國小班親會 便當費用</t>
  </si>
  <si>
    <t>支51</t>
  </si>
  <si>
    <t>115.5.6</t>
  </si>
  <si>
    <t>指定支出 畢業校外教學禮物-與米濃湯、蒟蒻條、福旺</t>
  </si>
  <si>
    <t>60周年校慶「我愛凱旋 畫我校園」繪畫比賽</t>
  </si>
  <si>
    <t>支39</t>
  </si>
  <si>
    <t>繪本創作~親子好時光活動材料費</t>
  </si>
  <si>
    <t>支40</t>
  </si>
  <si>
    <t>繪本創作~親子好時光活動講師費</t>
  </si>
  <si>
    <t>指定支出(羽球積木育樂)-營寒假育樂營教師鐘點費</t>
  </si>
  <si>
    <t>支92</t>
  </si>
  <si>
    <t>115.6.5</t>
  </si>
  <si>
    <t>期末才藝表演三年級各班材料費</t>
  </si>
  <si>
    <t>顧問指定捐款 幼兒園接待參訪團禮物</t>
  </si>
  <si>
    <t>支93</t>
  </si>
  <si>
    <t>期末才藝表演四年級各班材料費</t>
  </si>
  <si>
    <t>114學年度樂樂棒球比賽膳食費</t>
  </si>
  <si>
    <t>支94</t>
  </si>
  <si>
    <t>期末才藝表演二、五年級各班材料費</t>
  </si>
  <si>
    <t>支95</t>
  </si>
  <si>
    <t>期末才藝表演六年級各班材料費</t>
  </si>
  <si>
    <t>114學年度田徑中小學運動會膳食費</t>
  </si>
  <si>
    <t>支118</t>
  </si>
  <si>
    <t>115.6.30</t>
  </si>
  <si>
    <t>元健助聽器/天籟列車聽力檢查工作人員便當+飲料</t>
  </si>
  <si>
    <t>支133</t>
  </si>
  <si>
    <t>115.8.28</t>
  </si>
  <si>
    <t>115學年度返校日便當</t>
  </si>
  <si>
    <t>114學年度指導學生參加2026 World GteenMech Contest 世界機關王大賽宜蘭區初賽鐘點費(王志賢)</t>
  </si>
  <si>
    <t>114學年度2026 World GteenMech Contest 世界機關王大賽宜蘭區初賽餐盒</t>
  </si>
  <si>
    <t>114學年度指導學生參加2026 World GteenMech Contest 世界機關王大賽宜蘭區初賽鐘點費(陳佳欣)</t>
  </si>
  <si>
    <t>115.3.26</t>
  </si>
  <si>
    <t>凱旋國中音樂發表會</t>
  </si>
  <si>
    <t>支4</t>
  </si>
  <si>
    <t>支10</t>
  </si>
  <si>
    <t>支11</t>
  </si>
  <si>
    <t>凱旋國小學生E幣競標獎勵品</t>
  </si>
  <si>
    <t>支13</t>
  </si>
  <si>
    <t>支14</t>
  </si>
  <si>
    <t>支15</t>
  </si>
  <si>
    <t>支16</t>
  </si>
  <si>
    <t>支37</t>
  </si>
  <si>
    <t>凱旋國中音樂發表會花籃</t>
  </si>
  <si>
    <t>115.4.8</t>
  </si>
  <si>
    <t>凱旋國小獎勵校慶拍攝影片學生飲料</t>
  </si>
  <si>
    <t>支49</t>
  </si>
  <si>
    <t>115.4.30</t>
  </si>
  <si>
    <t>捐贈宜蘭國中家長會費</t>
  </si>
  <si>
    <t>支62</t>
  </si>
  <si>
    <t>捐贈凱旋國中家長會</t>
  </si>
  <si>
    <t>凱旋國小直笛隊與桃園果林國小直笛隊交流活動餐點</t>
  </si>
  <si>
    <t>支63</t>
  </si>
  <si>
    <t>115.4.15</t>
  </si>
  <si>
    <t>捐贈南屏國小家長會</t>
  </si>
  <si>
    <t>邀請函製作</t>
  </si>
  <si>
    <t>支64</t>
  </si>
  <si>
    <t>捐贈宜蘭國小家長會</t>
  </si>
  <si>
    <t>支65</t>
  </si>
  <si>
    <t>捐贈新生國小家長會</t>
  </si>
  <si>
    <t>115.4.17</t>
  </si>
  <si>
    <t>校慶紀念衫</t>
  </si>
  <si>
    <t>支99</t>
  </si>
  <si>
    <t>115.6.10</t>
  </si>
  <si>
    <t>捐贈中山國小家長會</t>
  </si>
  <si>
    <t>調整</t>
  </si>
  <si>
    <t>經費調整－由第15項指定顧問捐款支應</t>
  </si>
  <si>
    <t>115.4.20</t>
  </si>
  <si>
    <t>114學年度宜蘭縣EEG比賽餐盒</t>
  </si>
  <si>
    <t>114學年度宜蘭縣科展比賽便當</t>
  </si>
  <si>
    <t>115.4.23</t>
  </si>
  <si>
    <t>凱旋國小學生E幣競標獎勵品(棒棒冰)</t>
  </si>
  <si>
    <t>115.4.27</t>
  </si>
  <si>
    <t>兒童節活動米奇牛軋糖及甜筒餅乾</t>
  </si>
  <si>
    <t>原編列20,000元，由第15項勻支6,500元，調整後預算為26,500元。</t>
  </si>
  <si>
    <t>顧問聘書、委員當選證書、致贈捐資興學者紀念品等</t>
  </si>
  <si>
    <t>支87</t>
  </si>
  <si>
    <t>兒童節活動學生雞蛋糕</t>
  </si>
  <si>
    <t>115.5.29</t>
  </si>
  <si>
    <t>感謝狀及聘書底板</t>
  </si>
  <si>
    <t>指定支出 60周年校慶麵龜</t>
  </si>
  <si>
    <t>指定支出 60周年校慶蛋糕(包子)</t>
  </si>
  <si>
    <t>凱旋國中舞獅隊參與60周年校慶開幕表演費</t>
  </si>
  <si>
    <t>60周年校慶-活動音響費</t>
  </si>
  <si>
    <t>支23</t>
  </si>
  <si>
    <t>60周年校慶-校友回娘家餐會</t>
  </si>
  <si>
    <t>60周年校慶-凱旋宴會廳預付款</t>
  </si>
  <si>
    <t>指定支出-60周年校慶宣傳片拍攝費用</t>
  </si>
  <si>
    <t>與18其他指定捐款、27指定捐款文康活動及學校體育活動經費(36000元)分攤</t>
  </si>
  <si>
    <t>115.5.14</t>
  </si>
  <si>
    <t>60周年校慶-關東旗</t>
  </si>
  <si>
    <t>支58匯費</t>
  </si>
  <si>
    <t>60周年校慶-校慶活動拍攝費用</t>
  </si>
  <si>
    <t>60周年校慶-凱旋宴會廳尾款</t>
  </si>
  <si>
    <t>校刊、場地佈置、園遊會、表演補助</t>
  </si>
  <si>
    <t>收18-21-3.23-25.27-28.31-31.34</t>
  </si>
  <si>
    <t>支60匯費</t>
  </si>
  <si>
    <t>校慶運動會餐敘</t>
  </si>
  <si>
    <t>指定支出 60周年校慶舞獅表演費用</t>
  </si>
  <si>
    <t>支43</t>
  </si>
  <si>
    <t>60周年校慶-邀請函(請柬)製作</t>
  </si>
  <si>
    <t>支44</t>
  </si>
  <si>
    <t>60周年校慶-校慶紀念衫(200件)</t>
  </si>
  <si>
    <t>支54</t>
  </si>
  <si>
    <t>60周年校慶-凱旋國中舞獅隊參與60周年校慶開幕表演費</t>
  </si>
  <si>
    <t>支55</t>
  </si>
  <si>
    <t>支59</t>
  </si>
  <si>
    <t>支70</t>
  </si>
  <si>
    <t>60周年校慶-胸牌</t>
  </si>
  <si>
    <t>支71</t>
  </si>
  <si>
    <t>60周年校慶-晚會表演團隊</t>
  </si>
  <si>
    <t>支72</t>
  </si>
  <si>
    <t>60周年校慶-舞台搭設含輸出</t>
  </si>
  <si>
    <t>支74</t>
  </si>
  <si>
    <t>115.5.25</t>
  </si>
  <si>
    <t>60周年校慶-校慶大隊接力獎品(運動飲料)</t>
  </si>
  <si>
    <t>凱旋國小學生E幣競標獎勵品(清盞)</t>
  </si>
  <si>
    <t>支75</t>
  </si>
  <si>
    <t>60周年校慶-石灰粉(跑道用)</t>
  </si>
  <si>
    <t>凱旋國小學生E幣競標獎勵品(玩具)</t>
  </si>
  <si>
    <t>支76</t>
  </si>
  <si>
    <t>60周年校慶-園遊會海報紙</t>
  </si>
  <si>
    <t>支77</t>
  </si>
  <si>
    <t>畢業典禮書包</t>
  </si>
  <si>
    <t>60周年校慶-一年級表演(一忠、一孝、一仁)表演採購</t>
  </si>
  <si>
    <t>支78</t>
  </si>
  <si>
    <t>60周年校慶-相框用木插栓</t>
  </si>
  <si>
    <t>支79</t>
  </si>
  <si>
    <t>60周年校慶-彩印證書夾</t>
  </si>
  <si>
    <t>支80</t>
  </si>
  <si>
    <t>60周年校慶-12*24吋相片含框</t>
  </si>
  <si>
    <t>支81</t>
  </si>
  <si>
    <t>60周年校慶-二年級表演道具</t>
  </si>
  <si>
    <t>支86</t>
  </si>
  <si>
    <t>60周年校慶-音響費用(元億行)</t>
  </si>
  <si>
    <t>支89</t>
  </si>
  <si>
    <t>60周年校慶-校慶海報、手拿板、手提袋、餐券及園遊券</t>
  </si>
  <si>
    <t>指定支出(足球捐款) 足球置物架</t>
  </si>
  <si>
    <t>支56</t>
  </si>
  <si>
    <r>
      <rPr>
        <sz val="12"/>
        <rFont val="DFKai-SB"/>
        <family val="4"/>
        <charset val="136"/>
      </rPr>
      <t>與</t>
    </r>
    <r>
      <rPr>
        <u/>
        <sz val="12"/>
        <color rgb="FF1155CC"/>
        <rFont val="DFKai-SB"/>
        <family val="4"/>
        <charset val="136"/>
      </rPr>
      <t>06志工聯誼活動及裝備等補助</t>
    </r>
    <r>
      <rPr>
        <sz val="12"/>
        <rFont val="DFKai-SB"/>
        <family val="4"/>
        <charset val="136"/>
      </rPr>
      <t>、</t>
    </r>
    <r>
      <rPr>
        <u/>
        <sz val="12"/>
        <color rgb="FF1155CC"/>
        <rFont val="DFKai-SB"/>
        <family val="4"/>
        <charset val="136"/>
      </rPr>
      <t>27指定捐款文康活動</t>
    </r>
    <r>
      <rPr>
        <sz val="12"/>
        <color rgb="FF1F1F1F"/>
        <rFont val="DFKai-SB"/>
        <family val="4"/>
        <charset val="136"/>
      </rPr>
      <t>及學校體育活動經費(36000元)分攤</t>
    </r>
  </si>
  <si>
    <t>支91</t>
  </si>
  <si>
    <t>114學年度園遊券兌換</t>
  </si>
  <si>
    <t>60周年校慶-一年級(一忠、一孝、一仁)表演採購</t>
  </si>
  <si>
    <t>支96</t>
  </si>
  <si>
    <t>凱幼太鼓表演-服裝租賃</t>
  </si>
  <si>
    <t>支100</t>
  </si>
  <si>
    <t>60周年校慶 舞台佈置(文化花苑)</t>
  </si>
  <si>
    <t>支101</t>
  </si>
  <si>
    <t>60周年校慶 傑出校友/保溫杯/紀念品(泓星企業社)</t>
  </si>
  <si>
    <t>支109</t>
  </si>
  <si>
    <t>115.6.23</t>
  </si>
  <si>
    <t>114學年度校慶藝文聯展-餐會(巴堤烘焙屋)</t>
  </si>
  <si>
    <t>支114</t>
  </si>
  <si>
    <t>115.6.19</t>
  </si>
  <si>
    <t>成果發表會 燈光音響設備(鈞豪音響企業社)</t>
  </si>
  <si>
    <t>兒童節活動冰品費用</t>
  </si>
  <si>
    <t>兒童節活動爆米花材料費用</t>
  </si>
  <si>
    <t>新月廣場第十屆閱讀小文青比賽膳費</t>
  </si>
  <si>
    <t>當屆畢業生紀念品、活動場地佈置</t>
  </si>
  <si>
    <t>支69</t>
  </si>
  <si>
    <t>指定支出(六忠) 獎勵班上學生(飲料)</t>
  </si>
  <si>
    <t>支90</t>
  </si>
  <si>
    <t>凱幼 畢業生禮品</t>
  </si>
  <si>
    <t>支104</t>
  </si>
  <si>
    <t>115.6.17</t>
  </si>
  <si>
    <t>畢業典禮工作人員便當</t>
  </si>
  <si>
    <t>支105</t>
  </si>
  <si>
    <t>畢業典禮佈置(鵬程萬里)</t>
  </si>
  <si>
    <t>支115</t>
  </si>
  <si>
    <t>畢業典禮 燈光音響燈飾設備(鈞豪音響企業社)</t>
  </si>
  <si>
    <t>支116</t>
  </si>
  <si>
    <t>115.6.26</t>
  </si>
  <si>
    <t>畢業典禮 餐盒(巴堤烘焙屋)</t>
  </si>
  <si>
    <t>支123</t>
  </si>
  <si>
    <t>畢業典禮 畢業生印章與禮品</t>
  </si>
  <si>
    <t>支124</t>
  </si>
  <si>
    <t>畢業典禮 棚架(宏銘號)</t>
  </si>
  <si>
    <t>經費調整 由第15項指定顧問捐款支應</t>
  </si>
  <si>
    <t>指定支出(足球捐款) 訓練背心</t>
  </si>
  <si>
    <t>原編列90,000元，由第15項勻支80,250元，調整後預算為180,250元。</t>
  </si>
  <si>
    <t>支48</t>
  </si>
  <si>
    <t>支50</t>
  </si>
  <si>
    <t>支82</t>
  </si>
  <si>
    <t>支83</t>
  </si>
  <si>
    <t>115.6.8</t>
  </si>
  <si>
    <t>戶外高壓清洗</t>
  </si>
  <si>
    <t>98</t>
  </si>
  <si>
    <t>支132</t>
  </si>
  <si>
    <t>115.9.1</t>
  </si>
  <si>
    <t>指定支出 凱旋國小各項工程(萬兆企業社)</t>
  </si>
  <si>
    <t>教師節禮物 聯合勸募愛心禮券</t>
  </si>
  <si>
    <t>補助師生對外比賽(指導含獎勵金--未支領指導費用者)</t>
  </si>
  <si>
    <t>指定圖書室相關活動 圖書館獎勵卡獎品</t>
  </si>
  <si>
    <t>支34</t>
  </si>
  <si>
    <t>支36</t>
  </si>
  <si>
    <t>凱旋國小學生E幣競標獎勵品(珍珠奶茶+雞排)</t>
  </si>
  <si>
    <t>支138</t>
  </si>
  <si>
    <t>115.8.6</t>
  </si>
  <si>
    <t>115年度田徑基層運動選手訓練站區域對抗賽 指導老師獎金</t>
  </si>
  <si>
    <t>學生獎狀底板印製</t>
  </si>
  <si>
    <t>利隆豬肉粽-校外參訪力信建設地震體驗館與元健助聽器公司</t>
  </si>
  <si>
    <t>參賽活動補助（1人1天100元）</t>
  </si>
  <si>
    <t>支9</t>
  </si>
  <si>
    <t>支18</t>
  </si>
  <si>
    <t>支19</t>
  </si>
  <si>
    <t>支31</t>
  </si>
  <si>
    <t>支32</t>
  </si>
  <si>
    <t>115.6.25</t>
  </si>
  <si>
    <t>指定支出(羽球積木育樂營) 假日科學班自走車學習班助理講師鐘點費</t>
  </si>
  <si>
    <t>支35</t>
  </si>
  <si>
    <t>支45</t>
  </si>
  <si>
    <t>指定支出(羽球積木育樂營) 假日科學班基礎積木班講師鐘點費</t>
  </si>
  <si>
    <t>支46</t>
  </si>
  <si>
    <t>指定支出(羽球積木育樂營) 假日科學班自走車學習班講師鐘點費</t>
  </si>
  <si>
    <t>支84</t>
  </si>
  <si>
    <t>指定支出(六忠) 新月廣場第十屆閱讀小文青比賽膳費</t>
  </si>
  <si>
    <t>支125</t>
  </si>
  <si>
    <t>115.7.27</t>
  </si>
  <si>
    <t>路跑</t>
  </si>
  <si>
    <t>指定支出(羽球積木育樂營) 假日科學班自走車學習班購買教學器材用</t>
  </si>
  <si>
    <t>支128</t>
  </si>
  <si>
    <t>114學年度田徑基層運動選手訓練站區域對抗賽 餐費</t>
  </si>
  <si>
    <t>支130</t>
  </si>
  <si>
    <t>115.8.7</t>
  </si>
  <si>
    <t>114學年度田徑基層運動選手訓練站區域對抗賽 第二日餐費</t>
  </si>
  <si>
    <t>指定支出(指定幼兒園) 結業典禮氣球佈置</t>
  </si>
  <si>
    <t>指定支出 元健助聽器/天籟列車聽力檢查工作人員便當費用</t>
  </si>
  <si>
    <t>指定支出 畢業典禮煙火</t>
  </si>
  <si>
    <t>支102</t>
  </si>
  <si>
    <t>指定支出 畢業典禮LED螢幕</t>
  </si>
  <si>
    <t>畢業典禮 Truss+大圖輸出+探照燈(宏銘號)</t>
  </si>
  <si>
    <t>宜蘭家扶中心60周年暨炳翰永續公益路跑 報名費用</t>
  </si>
  <si>
    <t>獎勵、獎狀、E幣兌換獎勵品等</t>
  </si>
  <si>
    <t>115.7.28</t>
  </si>
  <si>
    <t>支38</t>
  </si>
  <si>
    <t>支41</t>
  </si>
  <si>
    <t>115.7.20</t>
  </si>
  <si>
    <t>指定支出 114學年度家長會羽球社活動 冷氣費</t>
  </si>
  <si>
    <t>支47</t>
  </si>
  <si>
    <t>支66</t>
  </si>
  <si>
    <t>支67</t>
  </si>
  <si>
    <t>115年度田徑基層運動選手訓練站區域對抗賽 餐費</t>
  </si>
  <si>
    <t>支68</t>
  </si>
  <si>
    <t>支103</t>
  </si>
  <si>
    <t>支106</t>
  </si>
  <si>
    <t>129-1</t>
  </si>
  <si>
    <t>115.8.20</t>
  </si>
  <si>
    <t>指定支出 114學年度家長會羽球社活動 鐘點費(王志賢14*600)</t>
  </si>
  <si>
    <t>支126</t>
  </si>
  <si>
    <t>129-2</t>
  </si>
  <si>
    <t>指定支出 114學年度家長會羽球社活動 鐘點費(陳芷婕6*600)</t>
  </si>
  <si>
    <t>114學年度自治小市長及環保小局長 團隊獎勵</t>
  </si>
  <si>
    <t>129-3</t>
  </si>
  <si>
    <t>指定支出 114學年度家長會羽球社活動 鐘點費(吳毓哲8*600)</t>
  </si>
  <si>
    <t>129-4</t>
  </si>
  <si>
    <t>129-5</t>
  </si>
  <si>
    <t>指定支出 114學年度家長會羽球社活動 雜支</t>
  </si>
  <si>
    <t>115年度田徑基層運動選手訓練站區域對抗賽 第二日餐費</t>
  </si>
  <si>
    <t>指定支出 指定圖書室設備改善 三層安全書車</t>
  </si>
  <si>
    <t>指定顧問捐款</t>
  </si>
  <si>
    <t>支17</t>
  </si>
  <si>
    <t>支22</t>
  </si>
  <si>
    <t>114.1.13</t>
  </si>
  <si>
    <t>支24</t>
  </si>
  <si>
    <t>134</t>
  </si>
  <si>
    <t>115.8.27</t>
  </si>
  <si>
    <t>指定支出 指定圖書室設備改善 圖書條碼</t>
  </si>
  <si>
    <t>支30</t>
  </si>
  <si>
    <t>115.9.4</t>
  </si>
  <si>
    <t>顧問指定 幼兒園接待參訪團禮物</t>
  </si>
  <si>
    <t>遙控器押金 退費(陳姿君 莊琬琳 趙芸蔚 王志賢 黃文彬 曾允威 陳麗耕 謝雯婷 吳文進 李元煌 陳麗娟 李采蓉 曾介文 黃淑美 張迪芸 陳銘俊 李佳卉 總處代收*3)/1人500元</t>
  </si>
  <si>
    <t>支97</t>
  </si>
  <si>
    <t>支107</t>
  </si>
  <si>
    <t>136</t>
  </si>
  <si>
    <t>115.8.3</t>
  </si>
  <si>
    <t>指定支出 指定圖書室設備改善 標籤帶</t>
  </si>
  <si>
    <t>經費調整 支應第04項本會婚喪喜慶</t>
  </si>
  <si>
    <t>經費調整 支應第08項畢業典禮</t>
  </si>
  <si>
    <t>137</t>
  </si>
  <si>
    <t>138</t>
  </si>
  <si>
    <t>勻支第04項6,500元及第08項80,250元，合計86,750元，調整為123,250元。</t>
  </si>
  <si>
    <t>指定足球捐款</t>
  </si>
  <si>
    <t>支73</t>
  </si>
  <si>
    <t>指定支出 足球置物架</t>
  </si>
  <si>
    <t>支88</t>
  </si>
  <si>
    <t>指定支出 訓練背心</t>
  </si>
  <si>
    <t>指定直笛捐款</t>
  </si>
  <si>
    <t>支42</t>
  </si>
  <si>
    <t>支5</t>
  </si>
  <si>
    <t>支26</t>
  </si>
  <si>
    <t>支27</t>
  </si>
  <si>
    <t>指定支出 畢業校外教學禮物-玉米濃湯、蒟蒻條、福旺</t>
  </si>
  <si>
    <t>支52</t>
  </si>
  <si>
    <t>支53</t>
  </si>
  <si>
    <t>指定捐款黃怡強指定捐款60周年校慶宣傳片拍攝費用</t>
  </si>
  <si>
    <t>支57</t>
  </si>
  <si>
    <t>指定支出 60周年校慶宣傳片拍攝費用</t>
  </si>
  <si>
    <t>支61</t>
  </si>
  <si>
    <t>支98</t>
  </si>
  <si>
    <t>支121</t>
  </si>
  <si>
    <t>支122</t>
  </si>
  <si>
    <t>指定捐款-林佩珍君 指定學生活動或相關設備用品</t>
  </si>
  <si>
    <t>指定幼兒園</t>
  </si>
  <si>
    <t>指定捐款-羅卓璟君 指定捐款幼兒園</t>
  </si>
  <si>
    <t>支117</t>
  </si>
  <si>
    <t>羽球積木育樂營</t>
  </si>
  <si>
    <t>支29</t>
  </si>
  <si>
    <t>指定支出 寒假育樂營教師鐘點費</t>
  </si>
  <si>
    <t>支110</t>
  </si>
  <si>
    <t>支111</t>
  </si>
  <si>
    <t>支112</t>
  </si>
  <si>
    <t>支113</t>
  </si>
  <si>
    <t>支120</t>
  </si>
  <si>
    <t>支127</t>
  </si>
  <si>
    <t>支129-1</t>
  </si>
  <si>
    <t>支129-2</t>
  </si>
  <si>
    <t>支129-3</t>
  </si>
  <si>
    <t>支129-4</t>
  </si>
  <si>
    <t>支129-5</t>
  </si>
  <si>
    <t>支135</t>
  </si>
  <si>
    <t>支21</t>
  </si>
  <si>
    <t>114.1.8</t>
  </si>
  <si>
    <t>指定圖書室設備改善</t>
  </si>
  <si>
    <t>支12</t>
  </si>
  <si>
    <t>支131</t>
  </si>
  <si>
    <t>支134</t>
  </si>
  <si>
    <t>支136</t>
  </si>
  <si>
    <t>115.08.03</t>
  </si>
  <si>
    <t>支85</t>
  </si>
  <si>
    <t>與06志工聯誼活動及裝備等補助、18其他指定捐款及學校體育活動經費(36000元)分攤</t>
  </si>
  <si>
    <t>弱勢學生清寒獎助學金</t>
  </si>
  <si>
    <t>支20</t>
  </si>
  <si>
    <t>114.1.6</t>
  </si>
  <si>
    <t>改善教學設備設施(勿用)</t>
  </si>
  <si>
    <t>114年3月7日臨時代表大會通過編列</t>
  </si>
  <si>
    <t>六十周年校慶紀念品(勿用)</t>
  </si>
  <si>
    <t>總 計</t>
  </si>
  <si>
    <t>60萬以定存方式處理</t>
  </si>
  <si>
    <t>115預算數</t>
  </si>
  <si>
    <t>說 明</t>
  </si>
  <si>
    <t>37、38屆指定</t>
  </si>
  <si>
    <t>林佩珍君 120000元</t>
    <phoneticPr fontId="18" type="noConversion"/>
  </si>
  <si>
    <t>指定幼兒園</t>
    <phoneticPr fontId="18" type="noConversion"/>
  </si>
  <si>
    <t>羽球積木育樂營</t>
    <phoneticPr fontId="18" type="noConversion"/>
  </si>
  <si>
    <t>印製名片、邀請卡、意見調查表。</t>
    <phoneticPr fontId="18" type="noConversion"/>
  </si>
  <si>
    <t>家長會家庭教育活動、英語加深加廣學習、家長學習成長課程、學生才藝競賽、迎新活動等</t>
    <phoneticPr fontId="18" type="noConversion"/>
  </si>
  <si>
    <t>顧問聘書、委員當選證書、致贈捐資興學者紀念品等</t>
    <phoneticPr fontId="18" type="noConversion"/>
  </si>
  <si>
    <t>指定圖書室設備改善</t>
    <phoneticPr fontId="18" type="noConversion"/>
  </si>
  <si>
    <t>指定圖書室相關活動77,400元
指定顧問捐款85,400元
指定足球隊2,423元
指定直笛隊33,902元
其他指定捐款120,000元
指定幼兒園16,000元
指定捐款充實教學設備12,780元
指定圖書室設備改善7,438元
指定輔導室10,000元
指定弱勢學生獎助金6,000元
指定改善教學設備設施500,000元
指定六十周年校慶募款紀念品200,000元
非指定用途728,101元
總共1,799,444元(將60萬以定存方式滾存)</t>
    <phoneticPr fontId="18" type="noConversion"/>
  </si>
  <si>
    <t>以不減少為原則(上屆為713,177元)</t>
    <phoneticPr fontId="18" type="noConversion"/>
  </si>
  <si>
    <t>存摺1,199,444元，定存600,000元。</t>
    <phoneticPr fontId="18" type="noConversion"/>
  </si>
  <si>
    <t>40屆結餘</t>
    <phoneticPr fontId="18" type="noConversion"/>
  </si>
  <si>
    <t>40屆指定</t>
    <phoneticPr fontId="18" type="noConversion"/>
  </si>
  <si>
    <t>38~40屆指定</t>
    <phoneticPr fontId="18" type="noConversion"/>
  </si>
  <si>
    <t>40屆指定</t>
    <phoneticPr fontId="18" type="noConversion"/>
  </si>
  <si>
    <t>650人，每人約100元</t>
    <phoneticPr fontId="18" type="noConversion"/>
  </si>
  <si>
    <t>編制內及整學期代課教師每人500元90人</t>
    <phoneticPr fontId="18" type="noConversion"/>
  </si>
  <si>
    <t>500人*100元*2</t>
    <phoneticPr fontId="18" type="noConversion"/>
  </si>
  <si>
    <t>志工35位，每人約500元</t>
    <phoneticPr fontId="18" type="noConversion"/>
  </si>
  <si>
    <t>參賽活動補助（1人1天120元）</t>
    <phoneticPr fontId="18" type="noConversion"/>
  </si>
  <si>
    <t>開會誤餐費每餐120元。</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</si>
</sst>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quot; &quot;;[Red]&quot;($&quot;#,##0&quot;)&quot;"/>
    <numFmt numFmtId="177" formatCode="&quot;$&quot;#,##0_);[Red]\(&quot;$&quot;#,##0\)"/>
    <numFmt numFmtId="178" formatCode="&quot;$&quot;#,##0;[Red]&quot;$&quot;#,##0"/>
    <numFmt numFmtId="179" formatCode="#,##0&quot; &quot;;[Red]&quot;(&quot;#,##0&quot;)&quot;"/>
    <numFmt numFmtId="180" formatCode="#,##0.00_);[Red]\(#,##0.00\)"/>
    <numFmt numFmtId="181" formatCode="#,##0_);[Red]\(#,##0\)"/>
    <numFmt numFmtId="182" formatCode="_-&quot;$&quot;* #,##0_-;\-&quot;$&quot;* #,##0_-;_-&quot;$&quot;* &quot;-&quot;??_-;_-@"/>
    <numFmt numFmtId="183" formatCode="&quot;$&quot;#,##0_);\(&quot;$&quot;#,##0\)"/>
    <numFmt numFmtId="184" formatCode="yy/m/d"/>
  </numFmts>
  <fonts count="28">
    <font>
      <sz val="12"/>
      <color rgb="FF000000"/>
      <name val="PMingLiu"/>
      <scheme val="minor"/>
    </font>
    <font>
      <sz val="12"/>
      <color theme="1"/>
      <name val="DFKai-SB"/>
      <family val="4"/>
      <charset val="136"/>
    </font>
    <font>
      <sz val="12"/>
      <name val="PMingLiu"/>
      <family val="1"/>
      <charset val="136"/>
    </font>
    <font>
      <u/>
      <sz val="12"/>
      <color rgb="FF0000FF"/>
      <name val="DFKai-SB"/>
      <family val="4"/>
      <charset val="136"/>
    </font>
    <font>
      <u/>
      <sz val="12"/>
      <color rgb="FF0000FF"/>
      <name val="DFKai-SB"/>
      <family val="4"/>
      <charset val="136"/>
    </font>
    <font>
      <u/>
      <sz val="12"/>
      <color rgb="FF0000FF"/>
      <name val="DFKai-SB"/>
      <family val="4"/>
      <charset val="136"/>
    </font>
    <font>
      <sz val="12"/>
      <color rgb="FFFF0000"/>
      <name val="DFKai-SB"/>
      <family val="4"/>
      <charset val="136"/>
    </font>
    <font>
      <sz val="12"/>
      <color theme="1"/>
      <name val="PMingLiu"/>
      <family val="1"/>
      <charset val="136"/>
      <scheme val="minor"/>
    </font>
    <font>
      <b/>
      <sz val="12"/>
      <color theme="1"/>
      <name val="DFKai-SB"/>
      <family val="4"/>
      <charset val="136"/>
    </font>
    <font>
      <u/>
      <sz val="12"/>
      <color rgb="FF0000FF"/>
      <name val="DFKai-SB"/>
      <family val="4"/>
      <charset val="136"/>
    </font>
    <font>
      <b/>
      <sz val="10"/>
      <color theme="1"/>
      <name val="DFKai-SB"/>
      <family val="4"/>
      <charset val="136"/>
    </font>
    <font>
      <sz val="14"/>
      <color rgb="FF000000"/>
      <name val="標楷體"/>
      <family val="4"/>
      <charset val="136"/>
    </font>
    <font>
      <sz val="12"/>
      <color rgb="FF000000"/>
      <name val="標楷體"/>
      <family val="4"/>
      <charset val="136"/>
    </font>
    <font>
      <sz val="10"/>
      <color rgb="FF000000"/>
      <name val="標楷體"/>
      <family val="4"/>
      <charset val="136"/>
    </font>
    <font>
      <sz val="9"/>
      <color rgb="FF000000"/>
      <name val="標楷體"/>
      <family val="4"/>
      <charset val="136"/>
    </font>
    <font>
      <sz val="12"/>
      <name val="DFKai-SB"/>
      <family val="4"/>
      <charset val="136"/>
    </font>
    <font>
      <u/>
      <sz val="12"/>
      <color rgb="FF1155CC"/>
      <name val="DFKai-SB"/>
      <family val="4"/>
      <charset val="136"/>
    </font>
    <font>
      <sz val="12"/>
      <color rgb="FF1F1F1F"/>
      <name val="DFKai-SB"/>
      <family val="4"/>
      <charset val="136"/>
    </font>
    <font>
      <sz val="9"/>
      <name val="PMingLiu"/>
      <family val="3"/>
      <charset val="136"/>
      <scheme val="minor"/>
    </font>
    <font>
      <sz val="12"/>
      <name val="標楷體"/>
      <family val="4"/>
      <charset val="136"/>
    </font>
    <font>
      <sz val="16"/>
      <color rgb="FF000000"/>
      <name val="標楷體"/>
      <family val="4"/>
      <charset val="136"/>
    </font>
    <font>
      <sz val="12"/>
      <color theme="1"/>
      <name val="標楷體"/>
      <family val="4"/>
      <charset val="136"/>
    </font>
    <font>
      <sz val="11"/>
      <color theme="1"/>
      <name val="標楷體"/>
      <family val="4"/>
      <charset val="136"/>
    </font>
    <font>
      <sz val="9"/>
      <color theme="1"/>
      <name val="標楷體"/>
      <family val="4"/>
      <charset val="136"/>
    </font>
    <font>
      <sz val="11"/>
      <color rgb="FF000000"/>
      <name val="標楷體"/>
      <family val="4"/>
      <charset val="136"/>
    </font>
    <font>
      <b/>
      <sz val="12"/>
      <color rgb="FF000000"/>
      <name val="標楷體"/>
      <family val="4"/>
      <charset val="136"/>
    </font>
    <font>
      <sz val="12"/>
      <color rgb="FF000000"/>
      <name val="DFKai-SB"/>
      <family val="4"/>
    </font>
    <font>
      <sz val="9"/>
      <name val="標楷體"/>
      <family val="4"/>
      <charset val="136"/>
    </font>
  </fonts>
  <fills count="13">
    <fill>
      <patternFill patternType="none"/>
    </fill>
    <fill>
      <patternFill patternType="gray125"/>
    </fill>
    <fill>
      <patternFill patternType="solid">
        <fgColor rgb="FFFFFFFF"/>
        <bgColor rgb="FFFFFFFF"/>
      </patternFill>
    </fill>
    <fill>
      <patternFill patternType="solid">
        <fgColor rgb="FF99CCFF"/>
        <bgColor rgb="FF99CCFF"/>
      </patternFill>
    </fill>
    <fill>
      <patternFill patternType="solid">
        <fgColor rgb="FF99CC00"/>
        <bgColor rgb="FF99CC00"/>
      </patternFill>
    </fill>
    <fill>
      <patternFill patternType="solid">
        <fgColor rgb="FFFFF2CC"/>
        <bgColor rgb="FFFFF2CC"/>
      </patternFill>
    </fill>
    <fill>
      <patternFill patternType="solid">
        <fgColor theme="0"/>
        <bgColor theme="0"/>
      </patternFill>
    </fill>
    <fill>
      <patternFill patternType="solid">
        <fgColor rgb="FFC0C0C0"/>
        <bgColor rgb="FFC0C0C0"/>
      </patternFill>
    </fill>
    <fill>
      <patternFill patternType="solid">
        <fgColor rgb="FFC6D9F0"/>
        <bgColor rgb="FFC6D9F0"/>
      </patternFill>
    </fill>
    <fill>
      <patternFill patternType="solid">
        <fgColor rgb="FFFF0000"/>
        <bgColor rgb="FFFF0000"/>
      </patternFill>
    </fill>
    <fill>
      <patternFill patternType="solid">
        <fgColor rgb="FFFFFF00"/>
        <bgColor rgb="FFFFFF00"/>
      </patternFill>
    </fill>
    <fill>
      <patternFill patternType="solid">
        <fgColor theme="9"/>
        <bgColor theme="9"/>
      </patternFill>
    </fill>
    <fill>
      <patternFill patternType="solid">
        <fgColor theme="0"/>
        <bgColor indexed="64"/>
      </patternFill>
    </fill>
  </fills>
  <borders count="2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248">
    <xf numFmtId="0" fontId="0" fillId="0" borderId="0" xfId="0" applyFont="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0" xfId="0" applyFont="1" applyAlignment="1">
      <alignment vertical="center"/>
    </xf>
    <xf numFmtId="0" fontId="1" fillId="0" borderId="0" xfId="0" applyFont="1" applyAlignment="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3" fillId="0" borderId="3" xfId="0" applyFont="1" applyBorder="1" applyAlignment="1">
      <alignment horizontal="left" vertical="center"/>
    </xf>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4" xfId="0" applyFont="1" applyFill="1" applyBorder="1" applyAlignment="1">
      <alignment horizontal="center" vertical="center" wrapText="1"/>
    </xf>
    <xf numFmtId="176" fontId="1" fillId="4" borderId="4" xfId="0" applyNumberFormat="1" applyFont="1" applyFill="1" applyBorder="1" applyAlignment="1">
      <alignment vertical="center"/>
    </xf>
    <xf numFmtId="0" fontId="1" fillId="0" borderId="4" xfId="0" applyFont="1" applyBorder="1" applyAlignment="1">
      <alignment horizontal="left" vertical="center"/>
    </xf>
    <xf numFmtId="177" fontId="1" fillId="3" borderId="4" xfId="0" applyNumberFormat="1" applyFont="1" applyFill="1" applyBorder="1" applyAlignment="1">
      <alignment horizontal="center" vertical="center"/>
    </xf>
    <xf numFmtId="177" fontId="1" fillId="3" borderId="4" xfId="0" applyNumberFormat="1" applyFont="1" applyFill="1" applyBorder="1" applyAlignment="1">
      <alignment vertical="center"/>
    </xf>
    <xf numFmtId="0" fontId="1" fillId="2" borderId="4" xfId="0" applyFont="1" applyFill="1" applyBorder="1" applyAlignment="1">
      <alignment horizontal="left" vertical="center" wrapText="1"/>
    </xf>
    <xf numFmtId="49" fontId="1" fillId="0" borderId="4" xfId="0" applyNumberFormat="1" applyFont="1" applyBorder="1" applyAlignment="1">
      <alignment horizontal="center" vertical="center"/>
    </xf>
    <xf numFmtId="0" fontId="1" fillId="2" borderId="12" xfId="0" applyFont="1" applyFill="1" applyBorder="1" applyAlignment="1">
      <alignment vertical="center"/>
    </xf>
    <xf numFmtId="178" fontId="1" fillId="0" borderId="4" xfId="0" applyNumberFormat="1" applyFont="1" applyBorder="1" applyAlignment="1">
      <alignment vertical="center"/>
    </xf>
    <xf numFmtId="49" fontId="1" fillId="5" borderId="4" xfId="0" applyNumberFormat="1"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4" xfId="0" applyFont="1" applyFill="1" applyBorder="1" applyAlignment="1">
      <alignment horizontal="left" vertical="center" wrapText="1"/>
    </xf>
    <xf numFmtId="178" fontId="1" fillId="5" borderId="4" xfId="0" applyNumberFormat="1" applyFont="1" applyFill="1" applyBorder="1" applyAlignment="1">
      <alignment vertical="center"/>
    </xf>
    <xf numFmtId="180" fontId="1" fillId="2" borderId="4" xfId="0" applyNumberFormat="1" applyFont="1" applyFill="1" applyBorder="1" applyAlignment="1">
      <alignment vertical="center"/>
    </xf>
    <xf numFmtId="179" fontId="1" fillId="0" borderId="4" xfId="0" applyNumberFormat="1" applyFont="1" applyBorder="1" applyAlignment="1">
      <alignment horizontal="right" vertical="center"/>
    </xf>
    <xf numFmtId="0" fontId="1" fillId="0" borderId="4" xfId="0" applyFont="1" applyBorder="1" applyAlignment="1">
      <alignment horizontal="left" vertical="center" wrapText="1"/>
    </xf>
    <xf numFmtId="0" fontId="1" fillId="5" borderId="4" xfId="0" applyFont="1" applyFill="1" applyBorder="1" applyAlignment="1">
      <alignment horizontal="center" vertical="center"/>
    </xf>
    <xf numFmtId="0" fontId="1" fillId="5" borderId="4" xfId="0" applyFont="1" applyFill="1" applyBorder="1" applyAlignment="1">
      <alignment horizontal="left" vertical="center" wrapText="1"/>
    </xf>
    <xf numFmtId="0" fontId="1" fillId="0" borderId="4" xfId="0" applyFont="1" applyBorder="1" applyAlignment="1">
      <alignment vertical="center" wrapText="1"/>
    </xf>
    <xf numFmtId="49"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181" fontId="1" fillId="0" borderId="4" xfId="0" applyNumberFormat="1" applyFont="1" applyBorder="1" applyAlignment="1">
      <alignment vertical="center"/>
    </xf>
    <xf numFmtId="0" fontId="1" fillId="5" borderId="16" xfId="0" applyFont="1" applyFill="1" applyBorder="1" applyAlignment="1">
      <alignment horizontal="center" vertical="center" wrapText="1"/>
    </xf>
    <xf numFmtId="0" fontId="1" fillId="5" borderId="16" xfId="0" applyFont="1" applyFill="1" applyBorder="1" applyAlignment="1">
      <alignment vertical="center" wrapText="1"/>
    </xf>
    <xf numFmtId="49" fontId="4" fillId="0" borderId="4" xfId="0" applyNumberFormat="1" applyFont="1" applyBorder="1" applyAlignment="1">
      <alignment horizontal="center" vertical="center"/>
    </xf>
    <xf numFmtId="176" fontId="1" fillId="2" borderId="12" xfId="0" applyNumberFormat="1" applyFont="1" applyFill="1" applyBorder="1" applyAlignment="1">
      <alignment vertical="center"/>
    </xf>
    <xf numFmtId="180" fontId="1" fillId="2" borderId="15" xfId="0" applyNumberFormat="1" applyFont="1" applyFill="1" applyBorder="1" applyAlignment="1">
      <alignment vertical="center"/>
    </xf>
    <xf numFmtId="0" fontId="1" fillId="5" borderId="15" xfId="0" applyFont="1" applyFill="1" applyBorder="1" applyAlignment="1">
      <alignment horizontal="left" vertical="center" wrapText="1"/>
    </xf>
    <xf numFmtId="0" fontId="5" fillId="0" borderId="4" xfId="0" applyFont="1" applyBorder="1" applyAlignment="1">
      <alignment horizontal="center" vertical="center" wrapText="1"/>
    </xf>
    <xf numFmtId="0" fontId="1" fillId="0" borderId="4" xfId="0" applyFont="1" applyBorder="1" applyAlignment="1">
      <alignment vertical="center" wrapText="1"/>
    </xf>
    <xf numFmtId="49" fontId="1" fillId="5" borderId="15" xfId="0" applyNumberFormat="1" applyFont="1" applyFill="1" applyBorder="1" applyAlignment="1">
      <alignment horizontal="center" vertical="center"/>
    </xf>
    <xf numFmtId="0" fontId="1" fillId="5" borderId="15" xfId="0" applyFont="1" applyFill="1" applyBorder="1" applyAlignment="1">
      <alignment horizontal="center" vertical="center"/>
    </xf>
    <xf numFmtId="0" fontId="1" fillId="5" borderId="19" xfId="0" applyFont="1" applyFill="1" applyBorder="1" applyAlignment="1">
      <alignment vertical="center" wrapText="1"/>
    </xf>
    <xf numFmtId="178" fontId="1" fillId="5" borderId="15" xfId="0" applyNumberFormat="1" applyFont="1" applyFill="1" applyBorder="1" applyAlignment="1">
      <alignment vertical="center"/>
    </xf>
    <xf numFmtId="178" fontId="1" fillId="0" borderId="11" xfId="0" applyNumberFormat="1" applyFont="1" applyBorder="1" applyAlignment="1">
      <alignment vertical="center"/>
    </xf>
    <xf numFmtId="0" fontId="1" fillId="5" borderId="19" xfId="0" applyFont="1" applyFill="1" applyBorder="1" applyAlignment="1">
      <alignment vertical="center" wrapText="1"/>
    </xf>
    <xf numFmtId="0" fontId="1" fillId="0" borderId="4" xfId="0" applyFont="1" applyBorder="1" applyAlignment="1">
      <alignment horizontal="left" vertical="center" wrapText="1"/>
    </xf>
    <xf numFmtId="178" fontId="1" fillId="0" borderId="4" xfId="0" applyNumberFormat="1" applyFont="1" applyBorder="1" applyAlignment="1">
      <alignment vertical="center"/>
    </xf>
    <xf numFmtId="0" fontId="1" fillId="0" borderId="4" xfId="0" applyFont="1" applyBorder="1" applyAlignment="1">
      <alignment vertical="center"/>
    </xf>
    <xf numFmtId="182" fontId="1" fillId="0" borderId="4"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 fillId="5" borderId="4" xfId="0" applyNumberFormat="1" applyFont="1" applyFill="1" applyBorder="1" applyAlignment="1">
      <alignment horizontal="center" vertical="center"/>
    </xf>
    <xf numFmtId="0" fontId="1" fillId="5" borderId="4" xfId="0" applyFont="1" applyFill="1" applyBorder="1" applyAlignment="1">
      <alignment horizontal="center" vertical="center"/>
    </xf>
    <xf numFmtId="178" fontId="1" fillId="5" borderId="4" xfId="0" applyNumberFormat="1" applyFont="1" applyFill="1" applyBorder="1" applyAlignment="1">
      <alignment vertical="center"/>
    </xf>
    <xf numFmtId="0" fontId="1" fillId="5" borderId="22" xfId="0" applyFont="1" applyFill="1" applyBorder="1" applyAlignment="1">
      <alignment vertical="center" wrapText="1"/>
    </xf>
    <xf numFmtId="0" fontId="7" fillId="0" borderId="4" xfId="0" applyFont="1" applyBorder="1"/>
    <xf numFmtId="0" fontId="1" fillId="5" borderId="7" xfId="0" applyFont="1" applyFill="1" applyBorder="1" applyAlignment="1">
      <alignment horizontal="left" vertical="center" wrapText="1"/>
    </xf>
    <xf numFmtId="0" fontId="1" fillId="0" borderId="4" xfId="0" applyFont="1" applyBorder="1" applyAlignment="1"/>
    <xf numFmtId="179" fontId="1" fillId="7" borderId="4" xfId="0" applyNumberFormat="1" applyFont="1" applyFill="1" applyBorder="1" applyAlignment="1">
      <alignment horizontal="left" vertical="center"/>
    </xf>
    <xf numFmtId="0" fontId="1" fillId="7" borderId="4" xfId="0" applyFont="1" applyFill="1" applyBorder="1" applyAlignment="1">
      <alignment horizontal="center" vertical="center"/>
    </xf>
    <xf numFmtId="0" fontId="1" fillId="7" borderId="4" xfId="0" applyFont="1" applyFill="1" applyBorder="1" applyAlignment="1">
      <alignment horizontal="center" vertical="center" wrapText="1"/>
    </xf>
    <xf numFmtId="0" fontId="1" fillId="8" borderId="4" xfId="0" applyFont="1" applyFill="1" applyBorder="1" applyAlignment="1">
      <alignment horizontal="center" vertical="center"/>
    </xf>
    <xf numFmtId="0" fontId="1" fillId="8" borderId="4" xfId="0" applyFont="1" applyFill="1" applyBorder="1" applyAlignment="1">
      <alignment horizontal="left" vertical="center" wrapText="1"/>
    </xf>
    <xf numFmtId="177" fontId="8" fillId="3" borderId="4" xfId="0" applyNumberFormat="1" applyFont="1" applyFill="1" applyBorder="1" applyAlignment="1">
      <alignment horizontal="right" vertical="center"/>
    </xf>
    <xf numFmtId="180" fontId="1" fillId="0" borderId="4" xfId="0" applyNumberFormat="1" applyFont="1" applyBorder="1" applyAlignment="1">
      <alignment vertical="center"/>
    </xf>
    <xf numFmtId="179" fontId="8" fillId="7" borderId="4" xfId="0" applyNumberFormat="1" applyFont="1" applyFill="1" applyBorder="1" applyAlignment="1">
      <alignment vertical="center"/>
    </xf>
    <xf numFmtId="183" fontId="1" fillId="8" borderId="4" xfId="0" applyNumberFormat="1" applyFont="1" applyFill="1" applyBorder="1" applyAlignment="1">
      <alignment vertical="center"/>
    </xf>
    <xf numFmtId="0" fontId="1" fillId="8" borderId="18" xfId="0" applyFont="1" applyFill="1" applyBorder="1" applyAlignment="1">
      <alignment horizontal="center" vertical="center"/>
    </xf>
    <xf numFmtId="177" fontId="8" fillId="7" borderId="4" xfId="0" applyNumberFormat="1" applyFont="1" applyFill="1" applyBorder="1" applyAlignment="1">
      <alignment horizontal="right" vertical="center"/>
    </xf>
    <xf numFmtId="0" fontId="1" fillId="8" borderId="18" xfId="0" applyFont="1" applyFill="1" applyBorder="1" applyAlignment="1">
      <alignment horizontal="left" vertical="center" wrapText="1"/>
    </xf>
    <xf numFmtId="180" fontId="1" fillId="0" borderId="14" xfId="0" applyNumberFormat="1" applyFont="1" applyBorder="1" applyAlignment="1">
      <alignment vertical="center"/>
    </xf>
    <xf numFmtId="177" fontId="8" fillId="7" borderId="4" xfId="0" applyNumberFormat="1" applyFont="1" applyFill="1" applyBorder="1" applyAlignment="1">
      <alignment vertical="center"/>
    </xf>
    <xf numFmtId="179" fontId="1" fillId="7" borderId="4" xfId="0" applyNumberFormat="1" applyFont="1" applyFill="1" applyBorder="1" applyAlignment="1">
      <alignment horizontal="center" vertical="center"/>
    </xf>
    <xf numFmtId="0" fontId="1" fillId="9" borderId="4" xfId="0" applyFont="1" applyFill="1" applyBorder="1" applyAlignment="1">
      <alignment horizontal="center" vertical="center"/>
    </xf>
    <xf numFmtId="0" fontId="1" fillId="9" borderId="4" xfId="0" applyFont="1" applyFill="1" applyBorder="1" applyAlignment="1">
      <alignment horizontal="center" vertical="center" wrapText="1"/>
    </xf>
    <xf numFmtId="179" fontId="1" fillId="9" borderId="4" xfId="0" applyNumberFormat="1" applyFont="1" applyFill="1" applyBorder="1" applyAlignment="1">
      <alignment horizontal="center" vertical="center"/>
    </xf>
    <xf numFmtId="49" fontId="1" fillId="0" borderId="4" xfId="0" applyNumberFormat="1" applyFont="1" applyBorder="1" applyAlignment="1">
      <alignment horizontal="left" vertical="center"/>
    </xf>
    <xf numFmtId="0" fontId="8" fillId="0" borderId="4" xfId="0" applyFont="1" applyBorder="1" applyAlignment="1">
      <alignment horizontal="center" vertical="center"/>
    </xf>
    <xf numFmtId="177" fontId="1" fillId="3" borderId="4" xfId="0" applyNumberFormat="1" applyFont="1" applyFill="1" applyBorder="1" applyAlignment="1">
      <alignment horizontal="right" vertical="center" wrapText="1"/>
    </xf>
    <xf numFmtId="179" fontId="1" fillId="7" borderId="4" xfId="0" applyNumberFormat="1" applyFont="1" applyFill="1" applyBorder="1" applyAlignment="1">
      <alignment horizontal="right" vertical="center"/>
    </xf>
    <xf numFmtId="179" fontId="8" fillId="0" borderId="4" xfId="0" applyNumberFormat="1" applyFont="1" applyBorder="1" applyAlignment="1">
      <alignment horizontal="right" vertical="center"/>
    </xf>
    <xf numFmtId="0" fontId="1" fillId="0" borderId="4" xfId="0" applyFont="1" applyBorder="1" applyAlignment="1">
      <alignment horizontal="right" vertical="center"/>
    </xf>
    <xf numFmtId="177" fontId="1" fillId="7" borderId="4" xfId="0" applyNumberFormat="1" applyFont="1" applyFill="1" applyBorder="1" applyAlignment="1">
      <alignment horizontal="right" vertical="center"/>
    </xf>
    <xf numFmtId="177" fontId="8" fillId="0" borderId="4" xfId="0" applyNumberFormat="1" applyFont="1" applyBorder="1" applyAlignment="1">
      <alignment horizontal="right" vertical="center"/>
    </xf>
    <xf numFmtId="179" fontId="1" fillId="2" borderId="4" xfId="0" applyNumberFormat="1" applyFont="1" applyFill="1" applyBorder="1" applyAlignment="1">
      <alignment horizontal="right" vertical="center"/>
    </xf>
    <xf numFmtId="177" fontId="1" fillId="0" borderId="4" xfId="0" applyNumberFormat="1" applyFont="1" applyBorder="1" applyAlignment="1">
      <alignment horizontal="right" vertical="center"/>
    </xf>
    <xf numFmtId="0" fontId="8" fillId="10" borderId="4" xfId="0" applyFont="1" applyFill="1" applyBorder="1" applyAlignment="1">
      <alignment horizontal="left" vertical="center"/>
    </xf>
    <xf numFmtId="0" fontId="8" fillId="10" borderId="4" xfId="0" applyFont="1" applyFill="1" applyBorder="1" applyAlignment="1">
      <alignment horizontal="center" vertical="center"/>
    </xf>
    <xf numFmtId="0" fontId="8" fillId="10" borderId="4" xfId="0" applyFont="1" applyFill="1" applyBorder="1" applyAlignment="1">
      <alignment horizontal="center" vertical="center" wrapText="1"/>
    </xf>
    <xf numFmtId="177" fontId="8" fillId="10" borderId="4" xfId="0" applyNumberFormat="1" applyFont="1" applyFill="1" applyBorder="1" applyAlignment="1">
      <alignment horizontal="right" vertical="center"/>
    </xf>
    <xf numFmtId="179" fontId="8" fillId="10" borderId="4" xfId="0" applyNumberFormat="1" applyFont="1" applyFill="1" applyBorder="1" applyAlignment="1">
      <alignment horizontal="right" vertical="center"/>
    </xf>
    <xf numFmtId="179" fontId="8" fillId="10" borderId="4" xfId="0" applyNumberFormat="1" applyFont="1" applyFill="1" applyBorder="1" applyAlignment="1">
      <alignment vertical="center"/>
    </xf>
    <xf numFmtId="0" fontId="1" fillId="8" borderId="4" xfId="0" applyFont="1" applyFill="1" applyBorder="1" applyAlignment="1">
      <alignment vertical="center" wrapText="1"/>
    </xf>
    <xf numFmtId="177" fontId="1" fillId="3" borderId="4" xfId="0" applyNumberFormat="1" applyFont="1" applyFill="1" applyBorder="1" applyAlignment="1">
      <alignment horizontal="right" vertical="center"/>
    </xf>
    <xf numFmtId="49" fontId="1" fillId="0" borderId="4" xfId="0" applyNumberFormat="1" applyFont="1" applyBorder="1" applyAlignment="1">
      <alignment horizontal="right" vertical="center"/>
    </xf>
    <xf numFmtId="49" fontId="1" fillId="0" borderId="4" xfId="0" applyNumberFormat="1" applyFont="1" applyBorder="1" applyAlignment="1">
      <alignment horizontal="left" vertical="center" wrapText="1"/>
    </xf>
    <xf numFmtId="179" fontId="8" fillId="0" borderId="4" xfId="0" applyNumberFormat="1" applyFont="1" applyBorder="1" applyAlignment="1">
      <alignment vertical="center"/>
    </xf>
    <xf numFmtId="0" fontId="1" fillId="0" borderId="4" xfId="0" applyFont="1" applyBorder="1" applyAlignment="1">
      <alignment horizontal="right" vertical="center"/>
    </xf>
    <xf numFmtId="0" fontId="1" fillId="0" borderId="4" xfId="0" applyFont="1" applyBorder="1" applyAlignment="1">
      <alignment horizontal="center" vertical="center"/>
    </xf>
    <xf numFmtId="177" fontId="1" fillId="7" borderId="4" xfId="0" applyNumberFormat="1" applyFont="1" applyFill="1" applyBorder="1" applyAlignment="1">
      <alignment horizontal="right" vertical="center"/>
    </xf>
    <xf numFmtId="183" fontId="1" fillId="7" borderId="4" xfId="0" applyNumberFormat="1" applyFont="1" applyFill="1" applyBorder="1" applyAlignment="1">
      <alignment horizontal="right" vertical="center"/>
    </xf>
    <xf numFmtId="0" fontId="6" fillId="2" borderId="4" xfId="0" applyFont="1" applyFill="1" applyBorder="1" applyAlignment="1">
      <alignment horizontal="left" vertical="center" wrapText="1"/>
    </xf>
    <xf numFmtId="0" fontId="1" fillId="0" borderId="0" xfId="0" applyFont="1" applyAlignment="1">
      <alignment vertical="center" wrapText="1"/>
    </xf>
    <xf numFmtId="177" fontId="1" fillId="3" borderId="4" xfId="0" applyNumberFormat="1" applyFont="1" applyFill="1" applyBorder="1" applyAlignment="1">
      <alignment horizontal="right" vertical="center" wrapText="1"/>
    </xf>
    <xf numFmtId="179" fontId="8" fillId="10" borderId="4" xfId="0" applyNumberFormat="1" applyFont="1" applyFill="1" applyBorder="1" applyAlignment="1">
      <alignment vertical="center"/>
    </xf>
    <xf numFmtId="0" fontId="1" fillId="0" borderId="4" xfId="0" applyFont="1" applyBorder="1" applyAlignment="1">
      <alignment horizontal="right" vertical="center" wrapText="1"/>
    </xf>
    <xf numFmtId="177" fontId="1" fillId="3" borderId="4" xfId="0" applyNumberFormat="1" applyFont="1" applyFill="1" applyBorder="1" applyAlignment="1">
      <alignment horizontal="right" vertical="center"/>
    </xf>
    <xf numFmtId="177" fontId="1" fillId="2" borderId="4" xfId="0" applyNumberFormat="1" applyFont="1" applyFill="1" applyBorder="1" applyAlignment="1">
      <alignment horizontal="right" vertical="center"/>
    </xf>
    <xf numFmtId="0" fontId="1" fillId="2" borderId="4" xfId="0" applyFont="1" applyFill="1" applyBorder="1" applyAlignment="1">
      <alignment horizontal="left" vertical="center"/>
    </xf>
    <xf numFmtId="0" fontId="8" fillId="10" borderId="4" xfId="0" applyFont="1" applyFill="1" applyBorder="1" applyAlignment="1">
      <alignment vertical="center"/>
    </xf>
    <xf numFmtId="177" fontId="6" fillId="2" borderId="4" xfId="0" applyNumberFormat="1" applyFont="1" applyFill="1" applyBorder="1" applyAlignment="1">
      <alignment horizontal="right" vertical="center"/>
    </xf>
    <xf numFmtId="178" fontId="1" fillId="3" borderId="4" xfId="0" applyNumberFormat="1" applyFont="1" applyFill="1" applyBorder="1" applyAlignment="1">
      <alignment horizontal="right" vertical="center"/>
    </xf>
    <xf numFmtId="184" fontId="1" fillId="0" borderId="4" xfId="0" applyNumberFormat="1" applyFont="1" applyBorder="1" applyAlignment="1">
      <alignment horizontal="center" vertical="center"/>
    </xf>
    <xf numFmtId="0" fontId="1" fillId="0" borderId="4" xfId="0" applyFont="1" applyBorder="1" applyAlignment="1">
      <alignment wrapText="1"/>
    </xf>
    <xf numFmtId="0" fontId="1" fillId="0" borderId="4" xfId="0" applyFont="1" applyBorder="1" applyAlignment="1">
      <alignment wrapText="1"/>
    </xf>
    <xf numFmtId="0" fontId="1" fillId="2" borderId="4" xfId="0" applyFont="1" applyFill="1" applyBorder="1" applyAlignment="1">
      <alignment horizontal="center" vertical="center"/>
    </xf>
    <xf numFmtId="0" fontId="1" fillId="2" borderId="4" xfId="0" applyFont="1" applyFill="1" applyBorder="1" applyAlignment="1">
      <alignment horizontal="left" vertical="center" wrapText="1"/>
    </xf>
    <xf numFmtId="0" fontId="1" fillId="8" borderId="4" xfId="0" applyFont="1" applyFill="1" applyBorder="1" applyAlignment="1">
      <alignment horizontal="left" vertical="center" wrapText="1"/>
    </xf>
    <xf numFmtId="0" fontId="9" fillId="0" borderId="4" xfId="0" applyFont="1" applyBorder="1" applyAlignment="1">
      <alignment vertical="center" wrapText="1"/>
    </xf>
    <xf numFmtId="0" fontId="1" fillId="0" borderId="14" xfId="0" applyFont="1" applyBorder="1" applyAlignment="1">
      <alignment horizontal="right" vertical="center"/>
    </xf>
    <xf numFmtId="0" fontId="1" fillId="0" borderId="14" xfId="0" applyFont="1" applyBorder="1" applyAlignment="1">
      <alignment horizontal="center" vertical="center" wrapText="1"/>
    </xf>
    <xf numFmtId="0" fontId="1" fillId="0" borderId="14" xfId="0" applyFont="1" applyBorder="1" applyAlignment="1">
      <alignment horizontal="left" vertical="center" wrapText="1"/>
    </xf>
    <xf numFmtId="183" fontId="1" fillId="7" borderId="14" xfId="0" applyNumberFormat="1" applyFont="1" applyFill="1" applyBorder="1" applyAlignment="1">
      <alignment horizontal="right" vertical="center"/>
    </xf>
    <xf numFmtId="0" fontId="1" fillId="8" borderId="4" xfId="0" applyFont="1" applyFill="1" applyBorder="1" applyAlignment="1">
      <alignment horizontal="center" vertical="center"/>
    </xf>
    <xf numFmtId="0" fontId="1" fillId="0" borderId="4" xfId="0" applyFont="1" applyBorder="1" applyAlignment="1">
      <alignment vertical="center" wrapText="1"/>
    </xf>
    <xf numFmtId="183" fontId="1" fillId="8" borderId="4" xfId="0" applyNumberFormat="1" applyFont="1" applyFill="1" applyBorder="1" applyAlignment="1">
      <alignment vertical="center"/>
    </xf>
    <xf numFmtId="177" fontId="1" fillId="7" borderId="14" xfId="0" applyNumberFormat="1" applyFont="1" applyFill="1" applyBorder="1" applyAlignment="1">
      <alignment horizontal="right" vertical="center"/>
    </xf>
    <xf numFmtId="49" fontId="8" fillId="10" borderId="4" xfId="0" applyNumberFormat="1" applyFont="1" applyFill="1" applyBorder="1" applyAlignment="1">
      <alignment horizontal="left" vertical="center"/>
    </xf>
    <xf numFmtId="0" fontId="1" fillId="0" borderId="0" xfId="0" applyFont="1" applyAlignment="1">
      <alignment vertical="center"/>
    </xf>
    <xf numFmtId="0" fontId="8" fillId="10" borderId="4" xfId="0" applyFont="1" applyFill="1" applyBorder="1" applyAlignment="1">
      <alignment vertical="center"/>
    </xf>
    <xf numFmtId="177" fontId="6" fillId="3" borderId="4" xfId="0" applyNumberFormat="1" applyFont="1" applyFill="1" applyBorder="1" applyAlignment="1">
      <alignment horizontal="right" vertical="center" wrapText="1"/>
    </xf>
    <xf numFmtId="179" fontId="6" fillId="2" borderId="4" xfId="0" applyNumberFormat="1" applyFont="1" applyFill="1" applyBorder="1" applyAlignment="1">
      <alignment horizontal="right" vertical="center"/>
    </xf>
    <xf numFmtId="0" fontId="8" fillId="2" borderId="4" xfId="0" applyFont="1" applyFill="1" applyBorder="1" applyAlignment="1">
      <alignment vertical="center"/>
    </xf>
    <xf numFmtId="0" fontId="8" fillId="10" borderId="4" xfId="0" applyFont="1" applyFill="1" applyBorder="1" applyAlignment="1">
      <alignment horizontal="left" vertical="center" shrinkToFit="1"/>
    </xf>
    <xf numFmtId="0" fontId="8" fillId="10" borderId="4" xfId="0" applyFont="1" applyFill="1" applyBorder="1" applyAlignment="1">
      <alignment horizontal="center" vertical="center" shrinkToFit="1"/>
    </xf>
    <xf numFmtId="49" fontId="1" fillId="8" borderId="4" xfId="0" applyNumberFormat="1" applyFont="1" applyFill="1" applyBorder="1" applyAlignment="1">
      <alignment horizontal="center" vertical="center"/>
    </xf>
    <xf numFmtId="0" fontId="8" fillId="0" borderId="4" xfId="0" applyFont="1" applyBorder="1" applyAlignment="1">
      <alignment vertical="center"/>
    </xf>
    <xf numFmtId="0" fontId="1" fillId="0" borderId="4" xfId="0" applyFont="1" applyBorder="1" applyAlignment="1">
      <alignment horizontal="right" vertical="center" shrinkToFit="1"/>
    </xf>
    <xf numFmtId="49" fontId="1" fillId="2" borderId="4" xfId="0" applyNumberFormat="1" applyFont="1" applyFill="1" applyBorder="1" applyAlignment="1">
      <alignment horizontal="right" vertical="center" shrinkToFit="1"/>
    </xf>
    <xf numFmtId="179" fontId="1" fillId="0" borderId="4" xfId="0" applyNumberFormat="1" applyFont="1" applyBorder="1" applyAlignment="1">
      <alignment vertical="center"/>
    </xf>
    <xf numFmtId="0" fontId="1" fillId="0" borderId="4" xfId="0" applyFont="1" applyBorder="1" applyAlignment="1">
      <alignment horizontal="right"/>
    </xf>
    <xf numFmtId="49" fontId="1" fillId="2" borderId="4" xfId="0" applyNumberFormat="1" applyFont="1" applyFill="1" applyBorder="1" applyAlignment="1">
      <alignment horizontal="left" vertical="center"/>
    </xf>
    <xf numFmtId="0" fontId="1" fillId="2" borderId="4" xfId="0" applyFont="1" applyFill="1" applyBorder="1" applyAlignment="1">
      <alignment horizontal="center" vertical="center"/>
    </xf>
    <xf numFmtId="0" fontId="1" fillId="2" borderId="4" xfId="0" applyFont="1" applyFill="1" applyBorder="1" applyAlignment="1">
      <alignment vertical="center"/>
    </xf>
    <xf numFmtId="49" fontId="1" fillId="0" borderId="4" xfId="0" applyNumberFormat="1" applyFont="1" applyBorder="1" applyAlignment="1">
      <alignment horizontal="right" vertical="center"/>
    </xf>
    <xf numFmtId="0" fontId="8" fillId="10" borderId="4" xfId="0" applyFont="1" applyFill="1" applyBorder="1" applyAlignment="1"/>
    <xf numFmtId="0" fontId="8" fillId="10" borderId="4" xfId="0" applyFont="1" applyFill="1" applyBorder="1" applyAlignment="1">
      <alignment horizontal="center"/>
    </xf>
    <xf numFmtId="177" fontId="8" fillId="10" borderId="4" xfId="0" applyNumberFormat="1" applyFont="1" applyFill="1" applyBorder="1" applyAlignment="1">
      <alignment horizontal="right" vertical="center" wrapText="1"/>
    </xf>
    <xf numFmtId="177" fontId="8" fillId="10" borderId="4" xfId="0" applyNumberFormat="1" applyFont="1" applyFill="1" applyBorder="1" applyAlignment="1"/>
    <xf numFmtId="177" fontId="1" fillId="0" borderId="4" xfId="0" applyNumberFormat="1" applyFont="1" applyBorder="1" applyAlignment="1">
      <alignment vertical="center"/>
    </xf>
    <xf numFmtId="0" fontId="1" fillId="0" borderId="4" xfId="0" applyFont="1" applyBorder="1" applyAlignment="1">
      <alignment horizontal="right" vertical="center" wrapText="1"/>
    </xf>
    <xf numFmtId="49" fontId="6" fillId="8" borderId="4" xfId="0" applyNumberFormat="1" applyFont="1" applyFill="1" applyBorder="1" applyAlignment="1">
      <alignment horizontal="center" vertical="center"/>
    </xf>
    <xf numFmtId="0" fontId="6" fillId="8" borderId="4" xfId="0" applyFont="1" applyFill="1" applyBorder="1" applyAlignment="1">
      <alignment horizontal="left" vertical="center" wrapText="1"/>
    </xf>
    <xf numFmtId="180" fontId="6" fillId="0" borderId="4" xfId="0" applyNumberFormat="1" applyFont="1" applyBorder="1" applyAlignment="1">
      <alignment vertical="center"/>
    </xf>
    <xf numFmtId="0" fontId="8" fillId="10" borderId="4" xfId="0" applyFont="1" applyFill="1" applyBorder="1" applyAlignment="1">
      <alignment horizontal="left" vertical="center" wrapText="1"/>
    </xf>
    <xf numFmtId="183" fontId="6" fillId="8" borderId="4" xfId="0" applyNumberFormat="1" applyFont="1" applyFill="1" applyBorder="1" applyAlignment="1">
      <alignment vertical="center"/>
    </xf>
    <xf numFmtId="49" fontId="1" fillId="0" borderId="4" xfId="0" applyNumberFormat="1" applyFont="1" applyBorder="1" applyAlignment="1">
      <alignment horizontal="left" vertical="center" wrapText="1"/>
    </xf>
    <xf numFmtId="0" fontId="8" fillId="2" borderId="4" xfId="0" applyFont="1" applyFill="1" applyBorder="1" applyAlignment="1">
      <alignment horizontal="center" vertical="center"/>
    </xf>
    <xf numFmtId="0" fontId="8" fillId="2" borderId="4" xfId="0" applyFont="1" applyFill="1" applyBorder="1" applyAlignment="1">
      <alignment vertical="center" wrapText="1"/>
    </xf>
    <xf numFmtId="177" fontId="10" fillId="2" borderId="4" xfId="0" applyNumberFormat="1" applyFont="1" applyFill="1" applyBorder="1" applyAlignment="1">
      <alignment vertical="center"/>
    </xf>
    <xf numFmtId="177" fontId="6" fillId="3" borderId="4" xfId="0" applyNumberFormat="1" applyFont="1" applyFill="1" applyBorder="1" applyAlignment="1">
      <alignment horizontal="right" vertical="center"/>
    </xf>
    <xf numFmtId="0" fontId="6" fillId="0" borderId="4" xfId="0" applyFont="1" applyBorder="1" applyAlignment="1"/>
    <xf numFmtId="177" fontId="6" fillId="7" borderId="4" xfId="0" applyNumberFormat="1" applyFont="1" applyFill="1" applyBorder="1" applyAlignment="1">
      <alignment horizontal="right" vertical="center"/>
    </xf>
    <xf numFmtId="49" fontId="1" fillId="0" borderId="4" xfId="0" applyNumberFormat="1" applyFont="1" applyBorder="1" applyAlignment="1"/>
    <xf numFmtId="49" fontId="1" fillId="0" borderId="4" xfId="0" applyNumberFormat="1" applyFont="1" applyBorder="1" applyAlignment="1">
      <alignment wrapText="1"/>
    </xf>
    <xf numFmtId="49" fontId="8" fillId="10" borderId="4" xfId="0" applyNumberFormat="1" applyFont="1" applyFill="1" applyBorder="1" applyAlignment="1">
      <alignment horizontal="center" vertical="center"/>
    </xf>
    <xf numFmtId="0" fontId="1" fillId="0" borderId="4" xfId="0" applyFont="1" applyBorder="1" applyAlignment="1">
      <alignment horizontal="center" vertical="center" shrinkToFit="1"/>
    </xf>
    <xf numFmtId="0" fontId="1" fillId="2" borderId="4" xfId="0" applyFont="1" applyFill="1" applyBorder="1" applyAlignment="1">
      <alignment horizontal="right" vertical="center" wrapText="1"/>
    </xf>
    <xf numFmtId="0" fontId="1" fillId="2" borderId="4" xfId="0" applyFont="1" applyFill="1" applyBorder="1" applyAlignment="1">
      <alignment horizontal="center" vertical="center" wrapText="1"/>
    </xf>
    <xf numFmtId="177" fontId="1" fillId="0" borderId="4" xfId="0" applyNumberFormat="1" applyFont="1" applyBorder="1" applyAlignment="1"/>
    <xf numFmtId="49" fontId="1" fillId="0" borderId="4" xfId="0" applyNumberFormat="1" applyFont="1" applyBorder="1" applyAlignment="1"/>
    <xf numFmtId="49" fontId="1" fillId="0" borderId="4" xfId="0" applyNumberFormat="1" applyFont="1" applyBorder="1" applyAlignment="1">
      <alignment wrapText="1"/>
    </xf>
    <xf numFmtId="49" fontId="8" fillId="8" borderId="4" xfId="0" applyNumberFormat="1" applyFont="1" applyFill="1" applyBorder="1" applyAlignment="1">
      <alignment horizontal="center" vertical="center"/>
    </xf>
    <xf numFmtId="0" fontId="8" fillId="8" borderId="4" xfId="0" applyFont="1" applyFill="1" applyBorder="1" applyAlignment="1">
      <alignment horizontal="center" vertical="center" wrapText="1"/>
    </xf>
    <xf numFmtId="179" fontId="8" fillId="8" borderId="4" xfId="0" applyNumberFormat="1" applyFont="1" applyFill="1" applyBorder="1" applyAlignment="1">
      <alignment horizontal="right" vertical="center"/>
    </xf>
    <xf numFmtId="177" fontId="8" fillId="11" borderId="4" xfId="0" applyNumberFormat="1" applyFont="1" applyFill="1" applyBorder="1" applyAlignment="1">
      <alignment horizontal="right" vertical="center"/>
    </xf>
    <xf numFmtId="0" fontId="8" fillId="8" borderId="4" xfId="0" applyFont="1" applyFill="1" applyBorder="1" applyAlignment="1">
      <alignment horizontal="left" vertical="center"/>
    </xf>
    <xf numFmtId="0" fontId="12" fillId="0" borderId="0" xfId="0" applyFont="1" applyAlignment="1">
      <alignment vertical="center"/>
    </xf>
    <xf numFmtId="0" fontId="12" fillId="0" borderId="0" xfId="0" applyFont="1" applyAlignment="1"/>
    <xf numFmtId="0" fontId="12" fillId="0" borderId="4" xfId="0" applyFont="1" applyBorder="1" applyAlignment="1">
      <alignment horizontal="center" vertical="center"/>
    </xf>
    <xf numFmtId="0" fontId="20" fillId="0" borderId="4" xfId="0" applyFont="1" applyBorder="1" applyAlignment="1">
      <alignment horizontal="center" vertical="center"/>
    </xf>
    <xf numFmtId="179" fontId="12" fillId="0" borderId="4" xfId="0" applyNumberFormat="1" applyFont="1" applyBorder="1" applyAlignment="1">
      <alignment horizontal="right" vertical="center"/>
    </xf>
    <xf numFmtId="49" fontId="12" fillId="0" borderId="4" xfId="0" applyNumberFormat="1" applyFont="1" applyBorder="1" applyAlignment="1">
      <alignment horizontal="center" vertical="center"/>
    </xf>
    <xf numFmtId="0" fontId="12" fillId="2" borderId="4" xfId="0" applyFont="1" applyFill="1" applyBorder="1" applyAlignment="1">
      <alignment horizontal="left" vertical="center"/>
    </xf>
    <xf numFmtId="179" fontId="21" fillId="0" borderId="4" xfId="0" applyNumberFormat="1" applyFont="1" applyBorder="1" applyAlignment="1">
      <alignment horizontal="right" vertical="center"/>
    </xf>
    <xf numFmtId="0" fontId="22" fillId="2" borderId="4" xfId="0" applyFont="1" applyFill="1" applyBorder="1" applyAlignment="1">
      <alignment horizontal="left" vertical="center" wrapText="1"/>
    </xf>
    <xf numFmtId="0" fontId="13" fillId="2" borderId="4" xfId="0" applyFont="1" applyFill="1" applyBorder="1" applyAlignment="1">
      <alignment horizontal="left" vertical="center" wrapText="1"/>
    </xf>
    <xf numFmtId="179" fontId="21" fillId="0" borderId="11" xfId="0" applyNumberFormat="1" applyFont="1" applyBorder="1" applyAlignment="1">
      <alignment horizontal="right" vertical="center"/>
    </xf>
    <xf numFmtId="179" fontId="12" fillId="0" borderId="11" xfId="0" applyNumberFormat="1" applyFont="1" applyBorder="1" applyAlignment="1">
      <alignment horizontal="right" vertical="center"/>
    </xf>
    <xf numFmtId="0" fontId="13" fillId="2" borderId="15" xfId="0" applyFont="1" applyFill="1" applyBorder="1" applyAlignment="1">
      <alignment horizontal="left" vertical="center" wrapText="1"/>
    </xf>
    <xf numFmtId="0" fontId="12" fillId="2" borderId="15" xfId="0" applyFont="1" applyFill="1" applyBorder="1" applyAlignment="1">
      <alignment horizontal="left" vertical="center"/>
    </xf>
    <xf numFmtId="0" fontId="20" fillId="0" borderId="17" xfId="0" applyFont="1" applyBorder="1" applyAlignment="1">
      <alignment horizontal="center" vertical="center"/>
    </xf>
    <xf numFmtId="0" fontId="12" fillId="0" borderId="17" xfId="0" applyFont="1" applyBorder="1" applyAlignment="1">
      <alignment horizontal="center" vertical="center"/>
    </xf>
    <xf numFmtId="179" fontId="21" fillId="0" borderId="17" xfId="0" applyNumberFormat="1" applyFont="1" applyBorder="1" applyAlignment="1">
      <alignment horizontal="right" vertical="center"/>
    </xf>
    <xf numFmtId="0" fontId="13" fillId="2" borderId="17" xfId="0" applyFont="1" applyFill="1" applyBorder="1" applyAlignment="1">
      <alignment horizontal="left" vertical="center" wrapText="1"/>
    </xf>
    <xf numFmtId="0" fontId="12" fillId="0" borderId="14" xfId="0" applyFont="1" applyBorder="1" applyAlignment="1">
      <alignment horizontal="center" vertical="center"/>
    </xf>
    <xf numFmtId="179" fontId="21" fillId="0" borderId="14" xfId="0" applyNumberFormat="1" applyFont="1" applyBorder="1" applyAlignment="1">
      <alignment horizontal="right" vertical="center"/>
    </xf>
    <xf numFmtId="179" fontId="12" fillId="0" borderId="14" xfId="0" applyNumberFormat="1" applyFont="1" applyBorder="1" applyAlignment="1">
      <alignment horizontal="right" vertical="center"/>
    </xf>
    <xf numFmtId="0" fontId="13" fillId="2" borderId="18" xfId="0" applyFont="1" applyFill="1" applyBorder="1" applyAlignment="1">
      <alignment horizontal="left" vertical="center" wrapText="1"/>
    </xf>
    <xf numFmtId="0" fontId="12" fillId="0" borderId="4" xfId="0" applyFont="1" applyBorder="1" applyAlignment="1">
      <alignment horizontal="left" vertical="center" wrapText="1"/>
    </xf>
    <xf numFmtId="179" fontId="21" fillId="2" borderId="15" xfId="0" applyNumberFormat="1" applyFont="1" applyFill="1" applyBorder="1" applyAlignment="1">
      <alignment horizontal="right" vertical="center" wrapText="1"/>
    </xf>
    <xf numFmtId="179" fontId="12" fillId="2" borderId="4" xfId="0" applyNumberFormat="1" applyFont="1" applyFill="1" applyBorder="1" applyAlignment="1">
      <alignment horizontal="right" vertical="center" wrapText="1"/>
    </xf>
    <xf numFmtId="0" fontId="14" fillId="2" borderId="4" xfId="0" applyFont="1" applyFill="1" applyBorder="1" applyAlignment="1">
      <alignment horizontal="left" vertical="center" wrapText="1"/>
    </xf>
    <xf numFmtId="179" fontId="21" fillId="2" borderId="4" xfId="0" applyNumberFormat="1" applyFont="1" applyFill="1" applyBorder="1" applyAlignment="1">
      <alignment horizontal="right" vertical="center" wrapText="1"/>
    </xf>
    <xf numFmtId="0" fontId="23" fillId="2" borderId="4" xfId="0" applyFont="1" applyFill="1" applyBorder="1" applyAlignment="1">
      <alignment horizontal="left" vertical="center" wrapText="1"/>
    </xf>
    <xf numFmtId="0" fontId="23" fillId="2" borderId="4" xfId="0" applyFont="1" applyFill="1" applyBorder="1" applyAlignment="1">
      <alignment horizontal="left" vertical="center"/>
    </xf>
    <xf numFmtId="0" fontId="14" fillId="2" borderId="15" xfId="0" applyFont="1" applyFill="1" applyBorder="1" applyAlignment="1">
      <alignment horizontal="left" vertical="center" wrapText="1"/>
    </xf>
    <xf numFmtId="179" fontId="12" fillId="2" borderId="20" xfId="0" applyNumberFormat="1" applyFont="1" applyFill="1" applyBorder="1" applyAlignment="1">
      <alignment horizontal="right" vertical="center" wrapText="1"/>
    </xf>
    <xf numFmtId="179" fontId="12" fillId="2" borderId="15" xfId="0" applyNumberFormat="1" applyFont="1" applyFill="1" applyBorder="1" applyAlignment="1">
      <alignment horizontal="right" vertical="center" wrapText="1"/>
    </xf>
    <xf numFmtId="0" fontId="14" fillId="2" borderId="21" xfId="0" applyFont="1" applyFill="1" applyBorder="1" applyAlignment="1">
      <alignment horizontal="left" vertical="center" wrapText="1"/>
    </xf>
    <xf numFmtId="0" fontId="14" fillId="2" borderId="15" xfId="0" applyFont="1" applyFill="1" applyBorder="1" applyAlignment="1">
      <alignment horizontal="left" vertical="center"/>
    </xf>
    <xf numFmtId="179" fontId="21" fillId="6" borderId="15" xfId="0" applyNumberFormat="1" applyFont="1" applyFill="1" applyBorder="1" applyAlignment="1">
      <alignment horizontal="right" vertical="center" wrapText="1"/>
    </xf>
    <xf numFmtId="0" fontId="23" fillId="6" borderId="15" xfId="0" applyFont="1" applyFill="1" applyBorder="1" applyAlignment="1">
      <alignment horizontal="left" vertical="center" wrapText="1"/>
    </xf>
    <xf numFmtId="0" fontId="23" fillId="2" borderId="15" xfId="0" applyFont="1" applyFill="1" applyBorder="1" applyAlignment="1">
      <alignment horizontal="left" vertical="center" wrapText="1"/>
    </xf>
    <xf numFmtId="0" fontId="12" fillId="0" borderId="4" xfId="0" applyFont="1" applyBorder="1" applyAlignment="1">
      <alignment vertical="center"/>
    </xf>
    <xf numFmtId="0" fontId="12" fillId="0" borderId="1" xfId="0" applyFont="1" applyBorder="1" applyAlignment="1">
      <alignment horizontal="center" vertical="center"/>
    </xf>
    <xf numFmtId="179" fontId="24" fillId="0" borderId="3" xfId="0" applyNumberFormat="1" applyFont="1" applyBorder="1" applyAlignment="1">
      <alignment horizontal="right" vertical="center"/>
    </xf>
    <xf numFmtId="179" fontId="25" fillId="0" borderId="0" xfId="0" applyNumberFormat="1" applyFont="1" applyAlignment="1">
      <alignment horizontal="right" vertical="center"/>
    </xf>
    <xf numFmtId="179" fontId="12" fillId="0" borderId="0" xfId="0" applyNumberFormat="1" applyFont="1" applyAlignment="1"/>
    <xf numFmtId="179" fontId="24" fillId="0" borderId="4" xfId="0" applyNumberFormat="1" applyFont="1" applyBorder="1" applyAlignment="1">
      <alignment horizontal="right" vertical="center"/>
    </xf>
    <xf numFmtId="0" fontId="12" fillId="0" borderId="4" xfId="0" applyFont="1" applyFill="1" applyBorder="1" applyAlignment="1">
      <alignment horizontal="left" vertical="center" wrapText="1"/>
    </xf>
    <xf numFmtId="179" fontId="22" fillId="0" borderId="4" xfId="0" applyNumberFormat="1" applyFont="1" applyBorder="1" applyAlignment="1">
      <alignment horizontal="right" vertical="center"/>
    </xf>
    <xf numFmtId="179" fontId="24" fillId="0" borderId="17" xfId="0" applyNumberFormat="1" applyFont="1" applyBorder="1" applyAlignment="1">
      <alignment horizontal="right" vertical="center"/>
    </xf>
    <xf numFmtId="0" fontId="12" fillId="12" borderId="4" xfId="0" applyFont="1" applyFill="1" applyBorder="1" applyAlignment="1">
      <alignment horizontal="left" vertical="center" wrapText="1"/>
    </xf>
    <xf numFmtId="0" fontId="12" fillId="12" borderId="23" xfId="0" applyFont="1" applyFill="1" applyBorder="1" applyAlignment="1">
      <alignment horizontal="left" vertical="center" wrapText="1"/>
    </xf>
    <xf numFmtId="0" fontId="26" fillId="12" borderId="0" xfId="0" applyFont="1" applyFill="1" applyAlignment="1"/>
    <xf numFmtId="0" fontId="12" fillId="12" borderId="11" xfId="0" applyFont="1" applyFill="1" applyBorder="1" applyAlignment="1">
      <alignment horizontal="left" vertical="center" wrapText="1"/>
    </xf>
    <xf numFmtId="0" fontId="24" fillId="12" borderId="4" xfId="0" applyFont="1" applyFill="1" applyBorder="1" applyAlignment="1">
      <alignment horizontal="left" vertical="center" wrapText="1"/>
    </xf>
    <xf numFmtId="179" fontId="19" fillId="2" borderId="4" xfId="0" applyNumberFormat="1" applyFont="1" applyFill="1" applyBorder="1" applyAlignment="1">
      <alignment horizontal="right" vertical="center" wrapText="1"/>
    </xf>
    <xf numFmtId="0" fontId="27" fillId="2" borderId="4" xfId="0" applyFont="1" applyFill="1" applyBorder="1" applyAlignment="1">
      <alignment horizontal="left" vertical="center" wrapText="1"/>
    </xf>
    <xf numFmtId="0" fontId="27" fillId="2" borderId="15" xfId="0" applyFont="1" applyFill="1" applyBorder="1" applyAlignment="1">
      <alignment horizontal="left" vertical="center" wrapText="1"/>
    </xf>
    <xf numFmtId="0" fontId="1" fillId="0" borderId="1" xfId="0" applyFont="1" applyBorder="1" applyAlignment="1">
      <alignment horizontal="left" vertical="center"/>
    </xf>
    <xf numFmtId="0" fontId="2" fillId="0" borderId="2" xfId="0" applyFont="1" applyBorder="1"/>
    <xf numFmtId="0" fontId="2" fillId="0" borderId="3" xfId="0" applyFont="1" applyBorder="1"/>
    <xf numFmtId="0" fontId="1" fillId="0" borderId="11" xfId="0" applyFont="1" applyBorder="1" applyAlignment="1">
      <alignment horizontal="center" vertical="center" wrapText="1"/>
    </xf>
    <xf numFmtId="0" fontId="2" fillId="0" borderId="14" xfId="0" applyFont="1" applyBorder="1"/>
    <xf numFmtId="177" fontId="1" fillId="0" borderId="11" xfId="0" applyNumberFormat="1" applyFont="1" applyBorder="1" applyAlignment="1">
      <alignment horizontal="center" vertical="center"/>
    </xf>
    <xf numFmtId="0" fontId="2" fillId="0" borderId="13" xfId="0" applyFont="1" applyBorder="1"/>
    <xf numFmtId="177" fontId="1" fillId="3" borderId="11" xfId="0" applyNumberFormat="1" applyFont="1" applyFill="1" applyBorder="1" applyAlignment="1">
      <alignment horizontal="center" vertical="center"/>
    </xf>
    <xf numFmtId="177" fontId="1" fillId="0" borderId="11" xfId="0" applyNumberFormat="1" applyFont="1" applyBorder="1" applyAlignment="1">
      <alignment horizontal="right" vertical="center"/>
    </xf>
    <xf numFmtId="0" fontId="1" fillId="0" borderId="1" xfId="0" applyFont="1" applyBorder="1" applyAlignment="1">
      <alignment horizontal="center" vertical="center"/>
    </xf>
    <xf numFmtId="0" fontId="11" fillId="2" borderId="5" xfId="0" applyFont="1" applyFill="1" applyBorder="1" applyAlignment="1">
      <alignment horizontal="center" vertical="center"/>
    </xf>
    <xf numFmtId="0" fontId="19" fillId="0" borderId="6" xfId="0" applyFont="1" applyBorder="1"/>
    <xf numFmtId="0" fontId="19" fillId="0" borderId="7" xfId="0" applyFont="1" applyBorder="1"/>
    <xf numFmtId="0" fontId="12" fillId="2" borderId="8" xfId="0" applyFont="1" applyFill="1" applyBorder="1" applyAlignment="1">
      <alignment horizontal="right"/>
    </xf>
    <xf numFmtId="0" fontId="19" fillId="0" borderId="9" xfId="0" applyFont="1" applyBorder="1"/>
    <xf numFmtId="0" fontId="19" fillId="0" borderId="10" xfId="0" applyFont="1" applyBorder="1"/>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PMingLiu"/>
        <a:ea typeface="PMingLiu"/>
        <a:cs typeface="PMingLiu"/>
      </a:majorFont>
      <a:minorFont>
        <a:latin typeface="PMingLiu"/>
        <a:ea typeface="PMingLiu"/>
        <a:cs typeface="PMingLiu"/>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18"/>
  <sheetViews>
    <sheetView tabSelected="1" topLeftCell="A192" workbookViewId="0">
      <selection activeCell="C220" sqref="C220"/>
    </sheetView>
  </sheetViews>
  <sheetFormatPr defaultColWidth="11.25" defaultRowHeight="15" customHeight="1"/>
  <cols>
    <col min="1" max="1" width="9.25" customWidth="1"/>
    <col min="2" max="2" width="11.25" customWidth="1"/>
    <col min="3" max="3" width="59.5" customWidth="1"/>
    <col min="4" max="4" width="15.25" customWidth="1"/>
    <col min="5" max="5" width="15" customWidth="1"/>
    <col min="6" max="6" width="14" customWidth="1"/>
    <col min="7" max="7" width="10.625" customWidth="1"/>
    <col min="8" max="17" width="6.625" customWidth="1"/>
    <col min="18" max="18" width="8" customWidth="1"/>
  </cols>
  <sheetData>
    <row r="1" spans="1:18" ht="27.75" customHeight="1">
      <c r="A1" s="232" t="s">
        <v>1</v>
      </c>
      <c r="B1" s="233"/>
      <c r="C1" s="233"/>
      <c r="D1" s="233"/>
      <c r="E1" s="233"/>
      <c r="F1" s="234"/>
      <c r="G1" s="3"/>
      <c r="H1" s="3"/>
      <c r="I1" s="3"/>
      <c r="J1" s="3"/>
      <c r="K1" s="3"/>
      <c r="L1" s="3"/>
      <c r="M1" s="3"/>
      <c r="N1" s="3"/>
      <c r="O1" s="3"/>
      <c r="P1" s="3"/>
      <c r="Q1" s="3"/>
      <c r="R1" s="4"/>
    </row>
    <row r="2" spans="1:18" ht="25.5" customHeight="1">
      <c r="A2" s="5" t="s">
        <v>3</v>
      </c>
      <c r="B2" s="5" t="s">
        <v>5</v>
      </c>
      <c r="C2" s="6" t="s">
        <v>6</v>
      </c>
      <c r="D2" s="5" t="s">
        <v>7</v>
      </c>
      <c r="E2" s="5" t="s">
        <v>8</v>
      </c>
      <c r="F2" s="5" t="s">
        <v>9</v>
      </c>
      <c r="G2" s="8"/>
      <c r="H2" s="8"/>
      <c r="I2" s="8"/>
      <c r="J2" s="8"/>
      <c r="K2" s="8"/>
      <c r="L2" s="8"/>
      <c r="M2" s="8"/>
      <c r="N2" s="8"/>
      <c r="O2" s="8"/>
      <c r="P2" s="8"/>
      <c r="Q2" s="8"/>
      <c r="R2" s="4"/>
    </row>
    <row r="3" spans="1:18" ht="25.5" customHeight="1">
      <c r="A3" s="10"/>
      <c r="B3" s="10"/>
      <c r="C3" s="11" t="s">
        <v>14</v>
      </c>
      <c r="D3" s="12">
        <v>1727356</v>
      </c>
      <c r="E3" s="12"/>
      <c r="F3" s="12">
        <f>D3</f>
        <v>1727356</v>
      </c>
      <c r="G3" s="18"/>
      <c r="H3" s="18"/>
      <c r="I3" s="18"/>
      <c r="J3" s="18"/>
      <c r="K3" s="18"/>
      <c r="L3" s="18"/>
      <c r="M3" s="18"/>
      <c r="N3" s="18"/>
      <c r="O3" s="18"/>
      <c r="P3" s="18"/>
      <c r="Q3" s="18"/>
      <c r="R3" s="4"/>
    </row>
    <row r="4" spans="1:18" ht="49.5">
      <c r="A4" s="20" t="s">
        <v>26</v>
      </c>
      <c r="B4" s="21" t="s">
        <v>21</v>
      </c>
      <c r="C4" s="22" t="s">
        <v>27</v>
      </c>
      <c r="D4" s="23">
        <v>221000</v>
      </c>
      <c r="E4" s="24"/>
      <c r="F4" s="19">
        <f t="shared" ref="F4:F156" si="0">F3+D4-E4</f>
        <v>1948356</v>
      </c>
      <c r="G4" s="18"/>
      <c r="H4" s="18"/>
      <c r="I4" s="18"/>
      <c r="J4" s="18"/>
      <c r="K4" s="18"/>
      <c r="L4" s="18"/>
      <c r="M4" s="18"/>
      <c r="N4" s="18"/>
      <c r="O4" s="18"/>
      <c r="P4" s="18"/>
      <c r="Q4" s="18"/>
      <c r="R4" s="4"/>
    </row>
    <row r="5" spans="1:18" ht="16.5" customHeight="1">
      <c r="A5" s="20" t="s">
        <v>35</v>
      </c>
      <c r="B5" s="27" t="s">
        <v>39</v>
      </c>
      <c r="C5" s="28" t="s">
        <v>43</v>
      </c>
      <c r="D5" s="23">
        <v>102970</v>
      </c>
      <c r="E5" s="24"/>
      <c r="F5" s="19">
        <f t="shared" si="0"/>
        <v>2051326</v>
      </c>
      <c r="G5" s="18"/>
      <c r="H5" s="18"/>
      <c r="I5" s="18"/>
      <c r="J5" s="18"/>
      <c r="K5" s="18"/>
      <c r="L5" s="18"/>
      <c r="M5" s="18"/>
      <c r="N5" s="18"/>
      <c r="O5" s="18"/>
      <c r="P5" s="18"/>
      <c r="Q5" s="18"/>
      <c r="R5" s="4"/>
    </row>
    <row r="6" spans="1:18" ht="27" customHeight="1">
      <c r="A6" s="20" t="s">
        <v>56</v>
      </c>
      <c r="B6" s="27" t="s">
        <v>32</v>
      </c>
      <c r="C6" s="22" t="s">
        <v>36</v>
      </c>
      <c r="D6" s="23">
        <v>2000</v>
      </c>
      <c r="E6" s="24"/>
      <c r="F6" s="19">
        <f t="shared" si="0"/>
        <v>2053326</v>
      </c>
      <c r="G6" s="18"/>
      <c r="H6" s="18"/>
      <c r="I6" s="18"/>
      <c r="J6" s="18"/>
      <c r="K6" s="18"/>
      <c r="L6" s="18"/>
      <c r="M6" s="18"/>
      <c r="N6" s="18"/>
      <c r="O6" s="18"/>
      <c r="P6" s="18"/>
      <c r="Q6" s="18"/>
      <c r="R6" s="4"/>
    </row>
    <row r="7" spans="1:18" ht="16.5" customHeight="1">
      <c r="A7" s="20" t="s">
        <v>61</v>
      </c>
      <c r="B7" s="27" t="s">
        <v>21</v>
      </c>
      <c r="C7" s="28" t="s">
        <v>62</v>
      </c>
      <c r="D7" s="23">
        <v>5000</v>
      </c>
      <c r="E7" s="24"/>
      <c r="F7" s="19">
        <f t="shared" si="0"/>
        <v>2058326</v>
      </c>
      <c r="G7" s="18"/>
      <c r="H7" s="18"/>
      <c r="I7" s="18"/>
      <c r="J7" s="18"/>
      <c r="K7" s="18"/>
      <c r="L7" s="18"/>
      <c r="M7" s="18"/>
      <c r="N7" s="18"/>
      <c r="O7" s="18"/>
      <c r="P7" s="18"/>
      <c r="Q7" s="18"/>
      <c r="R7" s="4"/>
    </row>
    <row r="8" spans="1:18" ht="99">
      <c r="A8" s="33">
        <v>5</v>
      </c>
      <c r="B8" s="33" t="s">
        <v>32</v>
      </c>
      <c r="C8" s="34" t="s">
        <v>64</v>
      </c>
      <c r="D8" s="23">
        <v>210000</v>
      </c>
      <c r="E8" s="24"/>
      <c r="F8" s="19">
        <f t="shared" si="0"/>
        <v>2268326</v>
      </c>
      <c r="G8" s="18"/>
      <c r="H8" s="18"/>
      <c r="I8" s="18"/>
      <c r="J8" s="18"/>
      <c r="K8" s="18"/>
      <c r="L8" s="18"/>
      <c r="M8" s="18"/>
      <c r="N8" s="18"/>
      <c r="O8" s="18"/>
      <c r="P8" s="18"/>
      <c r="Q8" s="18"/>
      <c r="R8" s="4"/>
    </row>
    <row r="9" spans="1:18" ht="16.5" customHeight="1">
      <c r="A9" s="20" t="s">
        <v>68</v>
      </c>
      <c r="B9" s="27" t="s">
        <v>69</v>
      </c>
      <c r="C9" s="28" t="s">
        <v>70</v>
      </c>
      <c r="D9" s="23">
        <v>47600</v>
      </c>
      <c r="E9" s="24"/>
      <c r="F9" s="19">
        <f t="shared" si="0"/>
        <v>2315926</v>
      </c>
      <c r="G9" s="36"/>
      <c r="H9" s="18"/>
      <c r="I9" s="18"/>
      <c r="J9" s="18"/>
      <c r="K9" s="18"/>
      <c r="L9" s="18"/>
      <c r="M9" s="18"/>
      <c r="N9" s="18"/>
      <c r="O9" s="18"/>
      <c r="P9" s="18"/>
      <c r="Q9" s="18"/>
      <c r="R9" s="4"/>
    </row>
    <row r="10" spans="1:18" ht="16.5" customHeight="1">
      <c r="A10" s="20"/>
      <c r="B10" s="27" t="s">
        <v>73</v>
      </c>
      <c r="C10" s="34" t="s">
        <v>74</v>
      </c>
      <c r="D10" s="23">
        <v>3477</v>
      </c>
      <c r="E10" s="24"/>
      <c r="F10" s="19">
        <f t="shared" si="0"/>
        <v>2319403</v>
      </c>
      <c r="G10" s="36"/>
      <c r="H10" s="18"/>
      <c r="I10" s="18"/>
      <c r="J10" s="18"/>
      <c r="K10" s="18"/>
      <c r="L10" s="18"/>
      <c r="M10" s="18"/>
      <c r="N10" s="18"/>
      <c r="O10" s="18"/>
      <c r="P10" s="18"/>
      <c r="Q10" s="18"/>
      <c r="R10" s="4"/>
    </row>
    <row r="11" spans="1:18" ht="16.5" customHeight="1">
      <c r="A11" s="20"/>
      <c r="B11" s="27" t="s">
        <v>73</v>
      </c>
      <c r="C11" s="34" t="s">
        <v>74</v>
      </c>
      <c r="D11" s="23">
        <v>3477</v>
      </c>
      <c r="E11" s="37"/>
      <c r="F11" s="19">
        <f t="shared" si="0"/>
        <v>2322880</v>
      </c>
      <c r="G11" s="18"/>
      <c r="H11" s="18"/>
      <c r="I11" s="18"/>
      <c r="J11" s="18"/>
      <c r="K11" s="18"/>
      <c r="L11" s="18"/>
      <c r="M11" s="18"/>
      <c r="N11" s="18"/>
      <c r="O11" s="18"/>
      <c r="P11" s="18"/>
      <c r="Q11" s="18"/>
      <c r="R11" s="4"/>
    </row>
    <row r="12" spans="1:18" ht="27" customHeight="1">
      <c r="A12" s="20">
        <v>7</v>
      </c>
      <c r="B12" s="27" t="s">
        <v>76</v>
      </c>
      <c r="C12" s="28" t="s">
        <v>77</v>
      </c>
      <c r="D12" s="23">
        <v>16000</v>
      </c>
      <c r="E12" s="37"/>
      <c r="F12" s="19">
        <f t="shared" si="0"/>
        <v>2338880</v>
      </c>
      <c r="G12" s="18"/>
      <c r="H12" s="18"/>
      <c r="I12" s="18"/>
      <c r="J12" s="18"/>
      <c r="K12" s="18"/>
      <c r="L12" s="18"/>
      <c r="M12" s="18"/>
      <c r="N12" s="18"/>
      <c r="O12" s="18"/>
      <c r="P12" s="18"/>
      <c r="Q12" s="18"/>
      <c r="R12" s="4"/>
    </row>
    <row r="13" spans="1:18" ht="24.75" customHeight="1">
      <c r="A13" s="20" t="s">
        <v>78</v>
      </c>
      <c r="B13" s="27" t="s">
        <v>79</v>
      </c>
      <c r="C13" s="38" t="s">
        <v>80</v>
      </c>
      <c r="D13" s="23">
        <v>60000</v>
      </c>
      <c r="E13" s="37"/>
      <c r="F13" s="19">
        <f t="shared" si="0"/>
        <v>2398880</v>
      </c>
      <c r="G13" s="18"/>
      <c r="H13" s="18"/>
      <c r="I13" s="18"/>
      <c r="J13" s="18"/>
      <c r="K13" s="18"/>
      <c r="L13" s="18"/>
      <c r="M13" s="18"/>
      <c r="N13" s="18"/>
      <c r="O13" s="18"/>
      <c r="P13" s="18"/>
      <c r="Q13" s="18"/>
      <c r="R13" s="3"/>
    </row>
    <row r="14" spans="1:18" ht="165">
      <c r="A14" s="20">
        <v>9</v>
      </c>
      <c r="B14" s="27" t="s">
        <v>81</v>
      </c>
      <c r="C14" s="38" t="s">
        <v>82</v>
      </c>
      <c r="D14" s="23">
        <v>37800</v>
      </c>
      <c r="E14" s="37"/>
      <c r="F14" s="19">
        <f t="shared" si="0"/>
        <v>2436680</v>
      </c>
      <c r="G14" s="18"/>
      <c r="H14" s="18"/>
      <c r="I14" s="18"/>
      <c r="J14" s="18"/>
      <c r="K14" s="18"/>
      <c r="L14" s="18"/>
      <c r="M14" s="18"/>
      <c r="N14" s="18"/>
      <c r="O14" s="18"/>
      <c r="P14" s="18"/>
      <c r="Q14" s="18"/>
      <c r="R14" s="4"/>
    </row>
    <row r="15" spans="1:18" ht="148.5">
      <c r="A15" s="20" t="s">
        <v>84</v>
      </c>
      <c r="B15" s="27" t="s">
        <v>81</v>
      </c>
      <c r="C15" s="38" t="s">
        <v>85</v>
      </c>
      <c r="D15" s="23">
        <v>21000</v>
      </c>
      <c r="E15" s="37"/>
      <c r="F15" s="19">
        <f t="shared" si="0"/>
        <v>2457680</v>
      </c>
      <c r="G15" s="18"/>
      <c r="H15" s="18"/>
      <c r="I15" s="18"/>
      <c r="J15" s="18"/>
      <c r="K15" s="18"/>
      <c r="L15" s="18"/>
      <c r="M15" s="18"/>
      <c r="N15" s="18"/>
      <c r="O15" s="18"/>
      <c r="P15" s="18"/>
      <c r="Q15" s="18"/>
      <c r="R15" s="4"/>
    </row>
    <row r="16" spans="1:18" ht="115.5">
      <c r="A16" s="20" t="s">
        <v>87</v>
      </c>
      <c r="B16" s="27" t="s">
        <v>81</v>
      </c>
      <c r="C16" s="38" t="s">
        <v>88</v>
      </c>
      <c r="D16" s="23">
        <v>18600</v>
      </c>
      <c r="E16" s="37"/>
      <c r="F16" s="19">
        <f t="shared" si="0"/>
        <v>2476280</v>
      </c>
      <c r="G16" s="18"/>
      <c r="H16" s="18"/>
      <c r="I16" s="18"/>
      <c r="J16" s="18"/>
      <c r="K16" s="18"/>
      <c r="L16" s="18"/>
      <c r="M16" s="18"/>
      <c r="N16" s="18"/>
      <c r="O16" s="18"/>
      <c r="P16" s="18"/>
      <c r="Q16" s="18"/>
      <c r="R16" s="4"/>
    </row>
    <row r="17" spans="1:18" ht="16.5" customHeight="1">
      <c r="A17" s="41" t="s">
        <v>90</v>
      </c>
      <c r="B17" s="42" t="s">
        <v>92</v>
      </c>
      <c r="C17" s="43" t="s">
        <v>94</v>
      </c>
      <c r="D17" s="44">
        <v>24000</v>
      </c>
      <c r="E17" s="37"/>
      <c r="F17" s="45">
        <f t="shared" si="0"/>
        <v>2500280</v>
      </c>
      <c r="G17" s="36"/>
      <c r="H17" s="18"/>
      <c r="I17" s="18"/>
      <c r="J17" s="18"/>
      <c r="K17" s="18"/>
      <c r="L17" s="18"/>
      <c r="M17" s="18"/>
      <c r="N17" s="18"/>
      <c r="O17" s="18"/>
      <c r="P17" s="18"/>
      <c r="Q17" s="18"/>
      <c r="R17" s="4"/>
    </row>
    <row r="18" spans="1:18" ht="16.5" customHeight="1">
      <c r="A18" s="20" t="s">
        <v>97</v>
      </c>
      <c r="B18" s="27" t="s">
        <v>98</v>
      </c>
      <c r="C18" s="38" t="s">
        <v>99</v>
      </c>
      <c r="D18" s="23">
        <v>3000</v>
      </c>
      <c r="E18" s="37"/>
      <c r="F18" s="45">
        <f t="shared" si="0"/>
        <v>2503280</v>
      </c>
      <c r="G18" s="36"/>
      <c r="H18" s="18"/>
      <c r="I18" s="18"/>
      <c r="J18" s="18"/>
      <c r="K18" s="18"/>
      <c r="L18" s="18"/>
      <c r="M18" s="18"/>
      <c r="N18" s="18"/>
      <c r="O18" s="18"/>
      <c r="P18" s="18"/>
      <c r="Q18" s="18"/>
      <c r="R18" s="4"/>
    </row>
    <row r="19" spans="1:18" ht="16.5" customHeight="1">
      <c r="A19" s="20"/>
      <c r="B19" s="27" t="s">
        <v>103</v>
      </c>
      <c r="C19" s="34" t="s">
        <v>74</v>
      </c>
      <c r="D19" s="23">
        <v>4161</v>
      </c>
      <c r="E19" s="37"/>
      <c r="F19" s="45">
        <f t="shared" si="0"/>
        <v>2507441</v>
      </c>
      <c r="G19" s="36"/>
      <c r="H19" s="18"/>
      <c r="I19" s="18"/>
      <c r="J19" s="18"/>
      <c r="K19" s="18"/>
      <c r="L19" s="18"/>
      <c r="M19" s="18"/>
      <c r="N19" s="18"/>
      <c r="O19" s="18"/>
      <c r="P19" s="18"/>
      <c r="Q19" s="18"/>
      <c r="R19" s="4"/>
    </row>
    <row r="20" spans="1:18" ht="16.5" customHeight="1">
      <c r="A20" s="20" t="s">
        <v>107</v>
      </c>
      <c r="B20" s="27" t="s">
        <v>40</v>
      </c>
      <c r="C20" s="43" t="s">
        <v>41</v>
      </c>
      <c r="D20" s="23">
        <v>266</v>
      </c>
      <c r="E20" s="37"/>
      <c r="F20" s="45">
        <f t="shared" si="0"/>
        <v>2507707</v>
      </c>
      <c r="G20" s="36"/>
      <c r="H20" s="18"/>
      <c r="I20" s="18"/>
      <c r="J20" s="18"/>
      <c r="K20" s="18"/>
      <c r="L20" s="18"/>
      <c r="M20" s="18"/>
      <c r="N20" s="18"/>
      <c r="O20" s="18"/>
      <c r="P20" s="18"/>
      <c r="Q20" s="18"/>
      <c r="R20" s="4"/>
    </row>
    <row r="21" spans="1:18" ht="33" customHeight="1">
      <c r="A21" s="20" t="s">
        <v>111</v>
      </c>
      <c r="B21" s="27" t="s">
        <v>112</v>
      </c>
      <c r="C21" s="43" t="s">
        <v>113</v>
      </c>
      <c r="D21" s="23">
        <v>8400</v>
      </c>
      <c r="E21" s="37"/>
      <c r="F21" s="45">
        <f t="shared" si="0"/>
        <v>2516107</v>
      </c>
      <c r="G21" s="36"/>
      <c r="H21" s="18"/>
      <c r="I21" s="18"/>
      <c r="J21" s="18"/>
      <c r="K21" s="18"/>
      <c r="L21" s="18"/>
      <c r="M21" s="18"/>
      <c r="N21" s="18"/>
      <c r="O21" s="18"/>
      <c r="P21" s="18"/>
      <c r="Q21" s="18"/>
      <c r="R21" s="4"/>
    </row>
    <row r="22" spans="1:18" ht="49.5">
      <c r="A22" s="20" t="s">
        <v>117</v>
      </c>
      <c r="B22" s="27" t="s">
        <v>112</v>
      </c>
      <c r="C22" s="46" t="s">
        <v>121</v>
      </c>
      <c r="D22" s="23">
        <v>15600</v>
      </c>
      <c r="E22" s="37"/>
      <c r="F22" s="45">
        <f t="shared" si="0"/>
        <v>2531707</v>
      </c>
      <c r="G22" s="36"/>
      <c r="H22" s="18"/>
      <c r="I22" s="18"/>
      <c r="J22" s="18"/>
      <c r="K22" s="18"/>
      <c r="L22" s="18"/>
      <c r="M22" s="18"/>
      <c r="N22" s="18"/>
      <c r="O22" s="18"/>
      <c r="P22" s="18"/>
      <c r="Q22" s="18"/>
      <c r="R22" s="4"/>
    </row>
    <row r="23" spans="1:18" ht="49.5">
      <c r="A23" s="20" t="s">
        <v>125</v>
      </c>
      <c r="B23" s="27" t="s">
        <v>112</v>
      </c>
      <c r="C23" s="43" t="s">
        <v>126</v>
      </c>
      <c r="D23" s="23">
        <v>10800</v>
      </c>
      <c r="E23" s="37"/>
      <c r="F23" s="45">
        <f t="shared" si="0"/>
        <v>2542507</v>
      </c>
      <c r="G23" s="36"/>
      <c r="H23" s="18"/>
      <c r="I23" s="18"/>
      <c r="J23" s="18"/>
      <c r="K23" s="18"/>
      <c r="L23" s="18"/>
      <c r="M23" s="18"/>
      <c r="N23" s="18"/>
      <c r="O23" s="18"/>
      <c r="P23" s="18"/>
      <c r="Q23" s="18"/>
      <c r="R23" s="4"/>
    </row>
    <row r="24" spans="1:18" ht="16.5" customHeight="1">
      <c r="A24" s="20" t="s">
        <v>130</v>
      </c>
      <c r="B24" s="27" t="s">
        <v>112</v>
      </c>
      <c r="C24" s="43" t="s">
        <v>131</v>
      </c>
      <c r="D24" s="23">
        <v>4800</v>
      </c>
      <c r="E24" s="37"/>
      <c r="F24" s="45">
        <f t="shared" si="0"/>
        <v>2547307</v>
      </c>
      <c r="G24" s="36"/>
      <c r="H24" s="18"/>
      <c r="I24" s="18"/>
      <c r="J24" s="18"/>
      <c r="K24" s="18"/>
      <c r="L24" s="18"/>
      <c r="M24" s="18"/>
      <c r="N24" s="18"/>
      <c r="O24" s="18"/>
      <c r="P24" s="18"/>
      <c r="Q24" s="18"/>
      <c r="R24" s="4"/>
    </row>
    <row r="25" spans="1:18" ht="16.5" customHeight="1">
      <c r="A25" s="20" t="s">
        <v>135</v>
      </c>
      <c r="B25" s="27" t="s">
        <v>40</v>
      </c>
      <c r="C25" s="43" t="s">
        <v>134</v>
      </c>
      <c r="D25" s="23">
        <v>3500</v>
      </c>
      <c r="E25" s="37"/>
      <c r="F25" s="45">
        <f t="shared" si="0"/>
        <v>2550807</v>
      </c>
      <c r="G25" s="36"/>
      <c r="H25" s="18"/>
      <c r="I25" s="18"/>
      <c r="J25" s="18"/>
      <c r="K25" s="18"/>
      <c r="L25" s="18"/>
      <c r="M25" s="18"/>
      <c r="N25" s="18"/>
      <c r="O25" s="18"/>
      <c r="P25" s="18"/>
      <c r="Q25" s="18"/>
      <c r="R25" s="4"/>
    </row>
    <row r="26" spans="1:18" ht="16.5" customHeight="1">
      <c r="A26" s="20" t="s">
        <v>139</v>
      </c>
      <c r="B26" s="27" t="s">
        <v>40</v>
      </c>
      <c r="C26" s="43" t="s">
        <v>140</v>
      </c>
      <c r="D26" s="23">
        <v>2010</v>
      </c>
      <c r="E26" s="37"/>
      <c r="F26" s="45">
        <f t="shared" si="0"/>
        <v>2552817</v>
      </c>
      <c r="G26" s="36"/>
      <c r="H26" s="18"/>
      <c r="I26" s="18"/>
      <c r="J26" s="18"/>
      <c r="K26" s="18"/>
      <c r="L26" s="18"/>
      <c r="M26" s="18"/>
      <c r="N26" s="18"/>
      <c r="O26" s="18"/>
      <c r="P26" s="18"/>
      <c r="Q26" s="18"/>
      <c r="R26" s="4"/>
    </row>
    <row r="27" spans="1:18" ht="16.5" customHeight="1">
      <c r="A27" s="20"/>
      <c r="B27" s="27" t="s">
        <v>145</v>
      </c>
      <c r="C27" s="43" t="s">
        <v>146</v>
      </c>
      <c r="D27" s="23">
        <v>200</v>
      </c>
      <c r="E27" s="37"/>
      <c r="F27" s="45">
        <f t="shared" si="0"/>
        <v>2553017</v>
      </c>
      <c r="G27" s="36"/>
      <c r="H27" s="18"/>
      <c r="I27" s="18"/>
      <c r="J27" s="18"/>
      <c r="K27" s="18"/>
      <c r="L27" s="18"/>
      <c r="M27" s="18"/>
      <c r="N27" s="18"/>
      <c r="O27" s="18"/>
      <c r="P27" s="18"/>
      <c r="Q27" s="18"/>
      <c r="R27" s="4"/>
    </row>
    <row r="28" spans="1:18" ht="16.5" customHeight="1">
      <c r="A28" s="20" t="s">
        <v>151</v>
      </c>
      <c r="B28" s="27" t="s">
        <v>44</v>
      </c>
      <c r="C28" s="43" t="s">
        <v>47</v>
      </c>
      <c r="D28" s="23">
        <v>10000</v>
      </c>
      <c r="E28" s="37"/>
      <c r="F28" s="45">
        <f t="shared" si="0"/>
        <v>2563017</v>
      </c>
      <c r="G28" s="36"/>
      <c r="H28" s="18"/>
      <c r="I28" s="18"/>
      <c r="J28" s="18"/>
      <c r="K28" s="18"/>
      <c r="L28" s="18"/>
      <c r="M28" s="18"/>
      <c r="N28" s="18"/>
      <c r="O28" s="18"/>
      <c r="P28" s="18"/>
      <c r="Q28" s="18"/>
      <c r="R28" s="4"/>
    </row>
    <row r="29" spans="1:18" ht="16.5" customHeight="1">
      <c r="A29" s="20" t="s">
        <v>154</v>
      </c>
      <c r="B29" s="27" t="s">
        <v>44</v>
      </c>
      <c r="C29" s="43" t="s">
        <v>50</v>
      </c>
      <c r="D29" s="23">
        <v>10000</v>
      </c>
      <c r="E29" s="37"/>
      <c r="F29" s="45">
        <f t="shared" si="0"/>
        <v>2573017</v>
      </c>
      <c r="G29" s="36"/>
      <c r="H29" s="18"/>
      <c r="I29" s="18"/>
      <c r="J29" s="18"/>
      <c r="K29" s="18"/>
      <c r="L29" s="18"/>
      <c r="M29" s="18"/>
      <c r="N29" s="18"/>
      <c r="O29" s="18"/>
      <c r="P29" s="18"/>
      <c r="Q29" s="18"/>
      <c r="R29" s="4"/>
    </row>
    <row r="30" spans="1:18" ht="16.5" customHeight="1">
      <c r="A30" s="20" t="s">
        <v>159</v>
      </c>
      <c r="B30" s="27" t="s">
        <v>160</v>
      </c>
      <c r="C30" s="43" t="s">
        <v>161</v>
      </c>
      <c r="D30" s="23">
        <v>500</v>
      </c>
      <c r="E30" s="37"/>
      <c r="F30" s="45">
        <f t="shared" si="0"/>
        <v>2573517</v>
      </c>
      <c r="G30" s="36"/>
      <c r="H30" s="18"/>
      <c r="I30" s="18"/>
      <c r="J30" s="18"/>
      <c r="K30" s="18"/>
      <c r="L30" s="18"/>
      <c r="M30" s="18"/>
      <c r="N30" s="18"/>
      <c r="O30" s="18"/>
      <c r="P30" s="18"/>
      <c r="Q30" s="18"/>
      <c r="R30" s="4"/>
    </row>
    <row r="31" spans="1:18" ht="16.5" customHeight="1">
      <c r="A31" s="20" t="s">
        <v>164</v>
      </c>
      <c r="B31" s="27" t="s">
        <v>160</v>
      </c>
      <c r="C31" s="43" t="s">
        <v>165</v>
      </c>
      <c r="D31" s="23">
        <v>300</v>
      </c>
      <c r="E31" s="37"/>
      <c r="F31" s="45">
        <f t="shared" si="0"/>
        <v>2573817</v>
      </c>
      <c r="G31" s="36"/>
      <c r="H31" s="18"/>
      <c r="I31" s="18"/>
      <c r="J31" s="18"/>
      <c r="K31" s="18"/>
      <c r="L31" s="18"/>
      <c r="M31" s="18"/>
      <c r="N31" s="18"/>
      <c r="O31" s="18"/>
      <c r="P31" s="18"/>
      <c r="Q31" s="18"/>
      <c r="R31" s="4"/>
    </row>
    <row r="32" spans="1:18" ht="16.5" customHeight="1">
      <c r="A32" s="20" t="s">
        <v>169</v>
      </c>
      <c r="B32" s="27" t="s">
        <v>160</v>
      </c>
      <c r="C32" s="43" t="s">
        <v>170</v>
      </c>
      <c r="D32" s="23">
        <v>500</v>
      </c>
      <c r="E32" s="37"/>
      <c r="F32" s="45">
        <f t="shared" si="0"/>
        <v>2574317</v>
      </c>
      <c r="G32" s="36"/>
      <c r="H32" s="18"/>
      <c r="I32" s="18"/>
      <c r="J32" s="18"/>
      <c r="K32" s="18"/>
      <c r="L32" s="18"/>
      <c r="M32" s="18"/>
      <c r="N32" s="18"/>
      <c r="O32" s="18"/>
      <c r="P32" s="18"/>
      <c r="Q32" s="18"/>
      <c r="R32" s="4"/>
    </row>
    <row r="33" spans="1:18" ht="33" customHeight="1">
      <c r="A33" s="20" t="s">
        <v>173</v>
      </c>
      <c r="B33" s="27" t="s">
        <v>174</v>
      </c>
      <c r="C33" s="43" t="s">
        <v>175</v>
      </c>
      <c r="D33" s="23">
        <v>17200</v>
      </c>
      <c r="E33" s="37"/>
      <c r="F33" s="45">
        <f t="shared" si="0"/>
        <v>2591517</v>
      </c>
      <c r="G33" s="36"/>
      <c r="H33" s="18"/>
      <c r="I33" s="18"/>
      <c r="J33" s="18"/>
      <c r="K33" s="18"/>
      <c r="L33" s="18"/>
      <c r="M33" s="18"/>
      <c r="N33" s="18"/>
      <c r="O33" s="18"/>
      <c r="P33" s="18"/>
      <c r="Q33" s="18"/>
      <c r="R33" s="4"/>
    </row>
    <row r="34" spans="1:18" ht="33" customHeight="1">
      <c r="A34" s="20" t="s">
        <v>178</v>
      </c>
      <c r="B34" s="27" t="s">
        <v>174</v>
      </c>
      <c r="C34" s="43" t="s">
        <v>179</v>
      </c>
      <c r="D34" s="23">
        <v>9400</v>
      </c>
      <c r="E34" s="37"/>
      <c r="F34" s="45">
        <f t="shared" si="0"/>
        <v>2600917</v>
      </c>
      <c r="G34" s="36"/>
      <c r="H34" s="18"/>
      <c r="I34" s="18"/>
      <c r="J34" s="18"/>
      <c r="K34" s="18"/>
      <c r="L34" s="18"/>
      <c r="M34" s="18"/>
      <c r="N34" s="18"/>
      <c r="O34" s="18"/>
      <c r="P34" s="18"/>
      <c r="Q34" s="18"/>
      <c r="R34" s="4"/>
    </row>
    <row r="35" spans="1:18" ht="49.5" customHeight="1">
      <c r="A35" s="20" t="s">
        <v>182</v>
      </c>
      <c r="B35" s="27" t="s">
        <v>174</v>
      </c>
      <c r="C35" s="43" t="s">
        <v>183</v>
      </c>
      <c r="D35" s="23">
        <v>10900</v>
      </c>
      <c r="E35" s="37"/>
      <c r="F35" s="45">
        <f t="shared" si="0"/>
        <v>2611817</v>
      </c>
      <c r="G35" s="36"/>
      <c r="H35" s="18"/>
      <c r="I35" s="18"/>
      <c r="J35" s="18"/>
      <c r="K35" s="18"/>
      <c r="L35" s="18"/>
      <c r="M35" s="18"/>
      <c r="N35" s="18"/>
      <c r="O35" s="18"/>
      <c r="P35" s="18"/>
      <c r="Q35" s="18"/>
      <c r="R35" s="4"/>
    </row>
    <row r="36" spans="1:18" ht="33" customHeight="1">
      <c r="A36" s="20" t="s">
        <v>186</v>
      </c>
      <c r="B36" s="27" t="s">
        <v>174</v>
      </c>
      <c r="C36" s="43" t="s">
        <v>187</v>
      </c>
      <c r="D36" s="23">
        <v>8500</v>
      </c>
      <c r="E36" s="37"/>
      <c r="F36" s="45">
        <f t="shared" si="0"/>
        <v>2620317</v>
      </c>
      <c r="G36" s="36"/>
      <c r="H36" s="18"/>
      <c r="I36" s="18"/>
      <c r="J36" s="18"/>
      <c r="K36" s="18"/>
      <c r="L36" s="18"/>
      <c r="M36" s="18"/>
      <c r="N36" s="18"/>
      <c r="O36" s="18"/>
      <c r="P36" s="18"/>
      <c r="Q36" s="18"/>
      <c r="R36" s="4"/>
    </row>
    <row r="37" spans="1:18" ht="16.5" customHeight="1">
      <c r="A37" s="20" t="s">
        <v>191</v>
      </c>
      <c r="B37" s="27" t="s">
        <v>53</v>
      </c>
      <c r="C37" s="43" t="s">
        <v>55</v>
      </c>
      <c r="D37" s="23">
        <v>1000</v>
      </c>
      <c r="E37" s="37"/>
      <c r="F37" s="45">
        <f t="shared" si="0"/>
        <v>2621317</v>
      </c>
      <c r="G37" s="36"/>
      <c r="H37" s="18"/>
      <c r="I37" s="18"/>
      <c r="J37" s="18"/>
      <c r="K37" s="18"/>
      <c r="L37" s="18"/>
      <c r="M37" s="18"/>
      <c r="N37" s="18"/>
      <c r="O37" s="18"/>
      <c r="P37" s="18"/>
      <c r="Q37" s="18"/>
      <c r="R37" s="4"/>
    </row>
    <row r="38" spans="1:18" ht="66" customHeight="1">
      <c r="A38" s="20" t="s">
        <v>196</v>
      </c>
      <c r="B38" s="27" t="s">
        <v>197</v>
      </c>
      <c r="C38" s="43" t="s">
        <v>199</v>
      </c>
      <c r="D38" s="23">
        <v>39700</v>
      </c>
      <c r="E38" s="37"/>
      <c r="F38" s="45">
        <f t="shared" si="0"/>
        <v>2661017</v>
      </c>
      <c r="G38" s="36"/>
      <c r="H38" s="18"/>
      <c r="I38" s="18"/>
      <c r="J38" s="18"/>
      <c r="K38" s="18"/>
      <c r="L38" s="18"/>
      <c r="M38" s="18"/>
      <c r="N38" s="18"/>
      <c r="O38" s="18"/>
      <c r="P38" s="18"/>
      <c r="Q38" s="18"/>
      <c r="R38" s="4"/>
    </row>
    <row r="39" spans="1:18" ht="66" customHeight="1">
      <c r="A39" s="20" t="s">
        <v>202</v>
      </c>
      <c r="B39" s="27" t="s">
        <v>203</v>
      </c>
      <c r="C39" s="43" t="s">
        <v>204</v>
      </c>
      <c r="D39" s="23">
        <v>26300</v>
      </c>
      <c r="E39" s="37"/>
      <c r="F39" s="45">
        <f t="shared" si="0"/>
        <v>2687317</v>
      </c>
      <c r="G39" s="36"/>
      <c r="H39" s="18"/>
      <c r="I39" s="18"/>
      <c r="J39" s="18"/>
      <c r="K39" s="18"/>
      <c r="L39" s="18"/>
      <c r="M39" s="18"/>
      <c r="N39" s="18"/>
      <c r="O39" s="18"/>
      <c r="P39" s="18"/>
      <c r="Q39" s="18"/>
      <c r="R39" s="4"/>
    </row>
    <row r="40" spans="1:18" ht="66" customHeight="1">
      <c r="A40" s="20" t="s">
        <v>205</v>
      </c>
      <c r="B40" s="27" t="s">
        <v>206</v>
      </c>
      <c r="C40" s="43" t="s">
        <v>207</v>
      </c>
      <c r="D40" s="23">
        <v>56500</v>
      </c>
      <c r="E40" s="37"/>
      <c r="F40" s="45">
        <f t="shared" si="0"/>
        <v>2743817</v>
      </c>
      <c r="G40" s="36"/>
      <c r="H40" s="18"/>
      <c r="I40" s="18"/>
      <c r="J40" s="18"/>
      <c r="K40" s="18"/>
      <c r="L40" s="18"/>
      <c r="M40" s="18"/>
      <c r="N40" s="18"/>
      <c r="O40" s="18"/>
      <c r="P40" s="18"/>
      <c r="Q40" s="18"/>
      <c r="R40" s="4"/>
    </row>
    <row r="41" spans="1:18" ht="16.5" customHeight="1">
      <c r="A41" s="20" t="s">
        <v>210</v>
      </c>
      <c r="B41" s="27" t="s">
        <v>144</v>
      </c>
      <c r="C41" s="43" t="s">
        <v>211</v>
      </c>
      <c r="D41" s="23">
        <v>10000</v>
      </c>
      <c r="E41" s="37"/>
      <c r="F41" s="45">
        <f t="shared" si="0"/>
        <v>2753817</v>
      </c>
      <c r="G41" s="36"/>
      <c r="H41" s="18"/>
      <c r="I41" s="18"/>
      <c r="J41" s="18"/>
      <c r="K41" s="18"/>
      <c r="L41" s="18"/>
      <c r="M41" s="18"/>
      <c r="N41" s="18"/>
      <c r="O41" s="18"/>
      <c r="P41" s="18"/>
      <c r="Q41" s="18"/>
      <c r="R41" s="4"/>
    </row>
    <row r="42" spans="1:18" ht="66" customHeight="1">
      <c r="A42" s="20" t="s">
        <v>215</v>
      </c>
      <c r="B42" s="27" t="s">
        <v>216</v>
      </c>
      <c r="C42" s="43" t="s">
        <v>217</v>
      </c>
      <c r="D42" s="23">
        <v>123800</v>
      </c>
      <c r="E42" s="37"/>
      <c r="F42" s="45">
        <f t="shared" si="0"/>
        <v>2877617</v>
      </c>
      <c r="G42" s="36"/>
      <c r="H42" s="18"/>
      <c r="I42" s="18"/>
      <c r="J42" s="18"/>
      <c r="K42" s="18"/>
      <c r="L42" s="18"/>
      <c r="M42" s="18"/>
      <c r="N42" s="18"/>
      <c r="O42" s="18"/>
      <c r="P42" s="18"/>
      <c r="Q42" s="18"/>
      <c r="R42" s="4"/>
    </row>
    <row r="43" spans="1:18" ht="16.5" customHeight="1">
      <c r="A43" s="20"/>
      <c r="B43" s="27" t="s">
        <v>216</v>
      </c>
      <c r="C43" s="43" t="s">
        <v>146</v>
      </c>
      <c r="D43" s="23">
        <v>11200</v>
      </c>
      <c r="E43" s="37"/>
      <c r="F43" s="45">
        <f t="shared" si="0"/>
        <v>2888817</v>
      </c>
      <c r="G43" s="36"/>
      <c r="H43" s="18"/>
      <c r="I43" s="18"/>
      <c r="J43" s="18"/>
      <c r="K43" s="18"/>
      <c r="L43" s="18"/>
      <c r="M43" s="18"/>
      <c r="N43" s="18"/>
      <c r="O43" s="18"/>
      <c r="P43" s="18"/>
      <c r="Q43" s="18"/>
      <c r="R43" s="4"/>
    </row>
    <row r="44" spans="1:18" ht="21.75" customHeight="1">
      <c r="A44" s="20"/>
      <c r="B44" s="27" t="s">
        <v>224</v>
      </c>
      <c r="C44" s="43" t="s">
        <v>225</v>
      </c>
      <c r="D44" s="23">
        <v>36800</v>
      </c>
      <c r="E44" s="37"/>
      <c r="F44" s="45">
        <f t="shared" si="0"/>
        <v>2925617</v>
      </c>
      <c r="G44" s="36"/>
      <c r="H44" s="18"/>
      <c r="I44" s="18"/>
      <c r="J44" s="18"/>
      <c r="K44" s="18"/>
      <c r="L44" s="18"/>
      <c r="M44" s="18"/>
      <c r="N44" s="18"/>
      <c r="O44" s="18"/>
      <c r="P44" s="18"/>
      <c r="Q44" s="18"/>
      <c r="R44" s="4"/>
    </row>
    <row r="45" spans="1:18" ht="132">
      <c r="A45" s="20" t="s">
        <v>227</v>
      </c>
      <c r="B45" s="27" t="s">
        <v>228</v>
      </c>
      <c r="C45" s="43" t="s">
        <v>229</v>
      </c>
      <c r="D45" s="23">
        <v>258000</v>
      </c>
      <c r="E45" s="37"/>
      <c r="F45" s="45">
        <f t="shared" si="0"/>
        <v>3183617</v>
      </c>
      <c r="G45" s="36"/>
      <c r="H45" s="18"/>
      <c r="I45" s="18"/>
      <c r="J45" s="18"/>
      <c r="K45" s="18"/>
      <c r="L45" s="18"/>
      <c r="M45" s="18"/>
      <c r="N45" s="18"/>
      <c r="O45" s="18"/>
      <c r="P45" s="18"/>
      <c r="Q45" s="18"/>
      <c r="R45" s="4"/>
    </row>
    <row r="46" spans="1:18" ht="16.5" customHeight="1">
      <c r="A46" s="20" t="s">
        <v>231</v>
      </c>
      <c r="B46" s="27" t="s">
        <v>150</v>
      </c>
      <c r="C46" s="43" t="s">
        <v>152</v>
      </c>
      <c r="D46" s="23">
        <v>7350</v>
      </c>
      <c r="E46" s="37"/>
      <c r="F46" s="45">
        <f t="shared" si="0"/>
        <v>3190967</v>
      </c>
      <c r="G46" s="36"/>
      <c r="H46" s="18"/>
      <c r="I46" s="18"/>
      <c r="J46" s="18"/>
      <c r="K46" s="18"/>
      <c r="L46" s="18"/>
      <c r="M46" s="18"/>
      <c r="N46" s="18"/>
      <c r="O46" s="18"/>
      <c r="P46" s="18"/>
      <c r="Q46" s="18"/>
      <c r="R46" s="4"/>
    </row>
    <row r="47" spans="1:18" ht="16.5" customHeight="1">
      <c r="A47" s="20" t="s">
        <v>232</v>
      </c>
      <c r="B47" s="27" t="s">
        <v>150</v>
      </c>
      <c r="C47" s="43" t="s">
        <v>157</v>
      </c>
      <c r="D47" s="23">
        <v>12600</v>
      </c>
      <c r="E47" s="37"/>
      <c r="F47" s="45">
        <f t="shared" si="0"/>
        <v>3203567</v>
      </c>
      <c r="G47" s="36"/>
      <c r="H47" s="18"/>
      <c r="I47" s="18"/>
      <c r="J47" s="18"/>
      <c r="K47" s="18"/>
      <c r="L47" s="18"/>
      <c r="M47" s="18"/>
      <c r="N47" s="18"/>
      <c r="O47" s="18"/>
      <c r="P47" s="18"/>
      <c r="Q47" s="18"/>
      <c r="R47" s="4"/>
    </row>
    <row r="48" spans="1:18" ht="297">
      <c r="A48" s="20" t="s">
        <v>234</v>
      </c>
      <c r="B48" s="27" t="s">
        <v>235</v>
      </c>
      <c r="C48" s="43" t="s">
        <v>237</v>
      </c>
      <c r="D48" s="23">
        <v>203500</v>
      </c>
      <c r="E48" s="37"/>
      <c r="F48" s="45">
        <f t="shared" si="0"/>
        <v>3407067</v>
      </c>
      <c r="G48" s="36"/>
      <c r="H48" s="18"/>
      <c r="I48" s="18"/>
      <c r="J48" s="18"/>
      <c r="K48" s="18"/>
      <c r="L48" s="18"/>
      <c r="M48" s="18"/>
      <c r="N48" s="18"/>
      <c r="O48" s="18"/>
      <c r="P48" s="18"/>
      <c r="Q48" s="18"/>
      <c r="R48" s="4"/>
    </row>
    <row r="49" spans="1:18" ht="148.5">
      <c r="A49" s="20" t="s">
        <v>240</v>
      </c>
      <c r="B49" s="27" t="s">
        <v>235</v>
      </c>
      <c r="C49" s="43" t="s">
        <v>243</v>
      </c>
      <c r="D49" s="23">
        <v>204000</v>
      </c>
      <c r="E49" s="37"/>
      <c r="F49" s="45">
        <f t="shared" si="0"/>
        <v>3611067</v>
      </c>
      <c r="G49" s="36"/>
      <c r="H49" s="18"/>
      <c r="I49" s="18"/>
      <c r="J49" s="18"/>
      <c r="K49" s="18"/>
      <c r="L49" s="18"/>
      <c r="M49" s="18"/>
      <c r="N49" s="18"/>
      <c r="O49" s="18"/>
      <c r="P49" s="18"/>
      <c r="Q49" s="18"/>
      <c r="R49" s="4"/>
    </row>
    <row r="50" spans="1:18" ht="16.5" customHeight="1">
      <c r="A50" s="20" t="s">
        <v>248</v>
      </c>
      <c r="B50" s="27" t="s">
        <v>163</v>
      </c>
      <c r="C50" s="43" t="s">
        <v>249</v>
      </c>
      <c r="D50" s="23">
        <v>5000</v>
      </c>
      <c r="E50" s="37"/>
      <c r="F50" s="45">
        <f t="shared" si="0"/>
        <v>3616067</v>
      </c>
      <c r="G50" s="36"/>
      <c r="H50" s="18"/>
      <c r="I50" s="18"/>
      <c r="J50" s="18"/>
      <c r="K50" s="18"/>
      <c r="L50" s="18"/>
      <c r="M50" s="18"/>
      <c r="N50" s="18"/>
      <c r="O50" s="18"/>
      <c r="P50" s="18"/>
      <c r="Q50" s="18"/>
      <c r="R50" s="4"/>
    </row>
    <row r="51" spans="1:18" ht="16.5" customHeight="1">
      <c r="A51" s="20" t="s">
        <v>250</v>
      </c>
      <c r="B51" s="27" t="s">
        <v>163</v>
      </c>
      <c r="C51" s="43" t="s">
        <v>252</v>
      </c>
      <c r="D51" s="23">
        <v>16000</v>
      </c>
      <c r="E51" s="37"/>
      <c r="F51" s="45">
        <f t="shared" si="0"/>
        <v>3632067</v>
      </c>
      <c r="G51" s="36"/>
      <c r="H51" s="18"/>
      <c r="I51" s="18"/>
      <c r="J51" s="18"/>
      <c r="K51" s="18"/>
      <c r="L51" s="18"/>
      <c r="M51" s="18"/>
      <c r="N51" s="18"/>
      <c r="O51" s="18"/>
      <c r="P51" s="18"/>
      <c r="Q51" s="18"/>
      <c r="R51" s="4"/>
    </row>
    <row r="52" spans="1:18" ht="16.5" customHeight="1">
      <c r="A52" s="20" t="s">
        <v>253</v>
      </c>
      <c r="B52" s="27" t="s">
        <v>254</v>
      </c>
      <c r="C52" s="46" t="s">
        <v>255</v>
      </c>
      <c r="D52" s="23">
        <v>60000</v>
      </c>
      <c r="E52" s="37"/>
      <c r="F52" s="45">
        <f t="shared" si="0"/>
        <v>3692067</v>
      </c>
      <c r="G52" s="36"/>
      <c r="H52" s="18"/>
      <c r="I52" s="18"/>
      <c r="J52" s="18"/>
      <c r="K52" s="18"/>
      <c r="L52" s="18"/>
      <c r="M52" s="18"/>
      <c r="N52" s="18"/>
      <c r="O52" s="18"/>
      <c r="P52" s="18"/>
      <c r="Q52" s="18"/>
      <c r="R52" s="4"/>
    </row>
    <row r="53" spans="1:18" ht="16.5" customHeight="1">
      <c r="A53" s="20" t="s">
        <v>257</v>
      </c>
      <c r="B53" s="27" t="s">
        <v>177</v>
      </c>
      <c r="C53" s="43" t="s">
        <v>180</v>
      </c>
      <c r="D53" s="23">
        <v>10000</v>
      </c>
      <c r="E53" s="37"/>
      <c r="F53" s="45">
        <f t="shared" si="0"/>
        <v>3702067</v>
      </c>
      <c r="G53" s="36"/>
      <c r="H53" s="18"/>
      <c r="I53" s="18"/>
      <c r="J53" s="18"/>
      <c r="K53" s="18"/>
      <c r="L53" s="18"/>
      <c r="M53" s="18"/>
      <c r="N53" s="18"/>
      <c r="O53" s="18"/>
      <c r="P53" s="18"/>
      <c r="Q53" s="18"/>
      <c r="R53" s="4"/>
    </row>
    <row r="54" spans="1:18" ht="16.5" customHeight="1">
      <c r="A54" s="20" t="s">
        <v>261</v>
      </c>
      <c r="B54" s="27" t="s">
        <v>177</v>
      </c>
      <c r="C54" s="43" t="s">
        <v>184</v>
      </c>
      <c r="D54" s="23">
        <v>18000</v>
      </c>
      <c r="E54" s="37"/>
      <c r="F54" s="45">
        <f t="shared" si="0"/>
        <v>3720067</v>
      </c>
      <c r="G54" s="36"/>
      <c r="H54" s="18"/>
      <c r="I54" s="18"/>
      <c r="J54" s="18"/>
      <c r="K54" s="18"/>
      <c r="L54" s="18"/>
      <c r="M54" s="18"/>
      <c r="N54" s="18"/>
      <c r="O54" s="18"/>
      <c r="P54" s="18"/>
      <c r="Q54" s="18"/>
      <c r="R54" s="4"/>
    </row>
    <row r="55" spans="1:18" ht="16.5" customHeight="1">
      <c r="A55" s="52" t="s">
        <v>262</v>
      </c>
      <c r="B55" s="53" t="s">
        <v>263</v>
      </c>
      <c r="C55" s="46" t="s">
        <v>264</v>
      </c>
      <c r="D55" s="54">
        <v>21660</v>
      </c>
      <c r="E55" s="37"/>
      <c r="F55" s="45">
        <f t="shared" si="0"/>
        <v>3741727</v>
      </c>
      <c r="G55" s="36"/>
      <c r="H55" s="18"/>
      <c r="I55" s="18"/>
      <c r="J55" s="18"/>
      <c r="K55" s="18"/>
      <c r="L55" s="18"/>
      <c r="M55" s="18"/>
      <c r="N55" s="18"/>
      <c r="O55" s="18"/>
      <c r="P55" s="18"/>
      <c r="Q55" s="18"/>
      <c r="R55" s="4"/>
    </row>
    <row r="56" spans="1:18" ht="16.5" customHeight="1">
      <c r="A56" s="52" t="s">
        <v>265</v>
      </c>
      <c r="B56" s="53" t="s">
        <v>266</v>
      </c>
      <c r="C56" s="46" t="s">
        <v>267</v>
      </c>
      <c r="D56" s="54">
        <v>5160</v>
      </c>
      <c r="E56" s="37"/>
      <c r="F56" s="45">
        <f t="shared" si="0"/>
        <v>3746887</v>
      </c>
      <c r="G56" s="36"/>
      <c r="H56" s="18"/>
      <c r="I56" s="18"/>
      <c r="J56" s="18"/>
      <c r="K56" s="18"/>
      <c r="L56" s="18"/>
      <c r="M56" s="18"/>
      <c r="N56" s="18"/>
      <c r="O56" s="18"/>
      <c r="P56" s="18"/>
      <c r="Q56" s="18"/>
      <c r="R56" s="4"/>
    </row>
    <row r="57" spans="1:18" ht="16.5" customHeight="1">
      <c r="A57" s="52" t="s">
        <v>268</v>
      </c>
      <c r="B57" s="53" t="s">
        <v>188</v>
      </c>
      <c r="C57" s="46" t="s">
        <v>190</v>
      </c>
      <c r="D57" s="54">
        <v>18900</v>
      </c>
      <c r="E57" s="37"/>
      <c r="F57" s="45">
        <f t="shared" si="0"/>
        <v>3765787</v>
      </c>
      <c r="G57" s="36"/>
      <c r="H57" s="18"/>
      <c r="I57" s="18"/>
      <c r="J57" s="18"/>
      <c r="K57" s="18"/>
      <c r="L57" s="18"/>
      <c r="M57" s="18"/>
      <c r="N57" s="18"/>
      <c r="O57" s="18"/>
      <c r="P57" s="18"/>
      <c r="Q57" s="18"/>
      <c r="R57" s="4"/>
    </row>
    <row r="58" spans="1:18" ht="16.5" customHeight="1">
      <c r="A58" s="52" t="s">
        <v>269</v>
      </c>
      <c r="B58" s="53" t="s">
        <v>193</v>
      </c>
      <c r="C58" s="46" t="s">
        <v>195</v>
      </c>
      <c r="D58" s="54">
        <v>310000</v>
      </c>
      <c r="E58" s="37"/>
      <c r="F58" s="45">
        <f t="shared" si="0"/>
        <v>4075787</v>
      </c>
      <c r="G58" s="36"/>
      <c r="H58" s="18"/>
      <c r="I58" s="18"/>
      <c r="J58" s="18"/>
      <c r="K58" s="18"/>
      <c r="L58" s="18"/>
      <c r="M58" s="18"/>
      <c r="N58" s="18"/>
      <c r="O58" s="18"/>
      <c r="P58" s="18"/>
      <c r="Q58" s="18"/>
      <c r="R58" s="4"/>
    </row>
    <row r="59" spans="1:18" ht="16.5" customHeight="1">
      <c r="A59" s="52" t="s">
        <v>273</v>
      </c>
      <c r="B59" s="53" t="s">
        <v>200</v>
      </c>
      <c r="C59" s="46" t="s">
        <v>208</v>
      </c>
      <c r="D59" s="54">
        <v>2000</v>
      </c>
      <c r="E59" s="37"/>
      <c r="F59" s="45">
        <f t="shared" si="0"/>
        <v>4077787</v>
      </c>
      <c r="G59" s="36"/>
      <c r="H59" s="18"/>
      <c r="I59" s="18"/>
      <c r="J59" s="18"/>
      <c r="K59" s="18"/>
      <c r="L59" s="18"/>
      <c r="M59" s="18"/>
      <c r="N59" s="18"/>
      <c r="O59" s="18"/>
      <c r="P59" s="18"/>
      <c r="Q59" s="18"/>
      <c r="R59" s="4"/>
    </row>
    <row r="60" spans="1:18" ht="16.5" customHeight="1">
      <c r="A60" s="52" t="s">
        <v>277</v>
      </c>
      <c r="B60" s="53" t="s">
        <v>58</v>
      </c>
      <c r="C60" s="43" t="s">
        <v>41</v>
      </c>
      <c r="D60" s="54">
        <v>259</v>
      </c>
      <c r="E60" s="37"/>
      <c r="F60" s="45">
        <f t="shared" si="0"/>
        <v>4078046</v>
      </c>
      <c r="G60" s="36"/>
      <c r="H60" s="18"/>
      <c r="I60" s="18"/>
      <c r="J60" s="18"/>
      <c r="K60" s="18"/>
      <c r="L60" s="18"/>
      <c r="M60" s="18"/>
      <c r="N60" s="18"/>
      <c r="O60" s="18"/>
      <c r="P60" s="18"/>
      <c r="Q60" s="18"/>
      <c r="R60" s="4"/>
    </row>
    <row r="61" spans="1:18" ht="16.5" customHeight="1">
      <c r="A61" s="20"/>
      <c r="B61" s="53" t="s">
        <v>256</v>
      </c>
      <c r="C61" s="34" t="s">
        <v>74</v>
      </c>
      <c r="D61" s="54">
        <v>4138</v>
      </c>
      <c r="E61" s="37"/>
      <c r="F61" s="45">
        <f t="shared" si="0"/>
        <v>4082184</v>
      </c>
      <c r="G61" s="36"/>
      <c r="H61" s="18"/>
      <c r="I61" s="18"/>
      <c r="J61" s="18"/>
      <c r="K61" s="18"/>
      <c r="L61" s="18"/>
      <c r="M61" s="18"/>
      <c r="N61" s="18"/>
      <c r="O61" s="18"/>
      <c r="P61" s="18"/>
      <c r="Q61" s="18"/>
      <c r="R61" s="4"/>
    </row>
    <row r="62" spans="1:18" ht="16.5" customHeight="1">
      <c r="A62" s="52" t="s">
        <v>285</v>
      </c>
      <c r="B62" s="53" t="s">
        <v>212</v>
      </c>
      <c r="C62" s="55" t="s">
        <v>213</v>
      </c>
      <c r="D62" s="54">
        <v>15000</v>
      </c>
      <c r="E62" s="37"/>
      <c r="F62" s="45">
        <f t="shared" si="0"/>
        <v>4097184</v>
      </c>
      <c r="G62" s="36"/>
      <c r="H62" s="18"/>
      <c r="I62" s="18"/>
      <c r="J62" s="18"/>
      <c r="K62" s="18"/>
      <c r="L62" s="18"/>
      <c r="M62" s="18"/>
      <c r="N62" s="18"/>
      <c r="O62" s="18"/>
      <c r="P62" s="18"/>
      <c r="Q62" s="18"/>
      <c r="R62" s="4"/>
    </row>
    <row r="63" spans="1:18" ht="16.5" customHeight="1">
      <c r="A63" s="52" t="s">
        <v>289</v>
      </c>
      <c r="B63" s="53" t="s">
        <v>212</v>
      </c>
      <c r="C63" s="55" t="s">
        <v>218</v>
      </c>
      <c r="D63" s="54">
        <v>110000</v>
      </c>
      <c r="E63" s="37"/>
      <c r="F63" s="45">
        <f t="shared" si="0"/>
        <v>4207184</v>
      </c>
      <c r="G63" s="36"/>
      <c r="H63" s="18"/>
      <c r="I63" s="18"/>
      <c r="J63" s="18"/>
      <c r="K63" s="18"/>
      <c r="L63" s="18"/>
      <c r="M63" s="18"/>
      <c r="N63" s="18"/>
      <c r="O63" s="18"/>
      <c r="P63" s="18"/>
      <c r="Q63" s="18"/>
      <c r="R63" s="4"/>
    </row>
    <row r="64" spans="1:18" ht="16.5" customHeight="1">
      <c r="A64" s="52" t="s">
        <v>291</v>
      </c>
      <c r="B64" s="53" t="s">
        <v>220</v>
      </c>
      <c r="C64" s="55" t="s">
        <v>222</v>
      </c>
      <c r="D64" s="54">
        <v>25200</v>
      </c>
      <c r="E64" s="37"/>
      <c r="F64" s="45">
        <f t="shared" si="0"/>
        <v>4232384</v>
      </c>
      <c r="G64" s="36"/>
      <c r="H64" s="18"/>
      <c r="I64" s="18"/>
      <c r="J64" s="18"/>
      <c r="K64" s="18"/>
      <c r="L64" s="18"/>
      <c r="M64" s="18"/>
      <c r="N64" s="18"/>
      <c r="O64" s="18"/>
      <c r="P64" s="18"/>
      <c r="Q64" s="18"/>
      <c r="R64" s="4"/>
    </row>
    <row r="65" spans="1:18" ht="21" customHeight="1">
      <c r="A65" s="52"/>
      <c r="B65" s="27"/>
      <c r="C65" s="57"/>
      <c r="D65" s="23"/>
      <c r="E65" s="37"/>
      <c r="F65" s="45">
        <f t="shared" si="0"/>
        <v>4232384</v>
      </c>
      <c r="G65" s="18"/>
      <c r="H65" s="18"/>
      <c r="I65" s="18"/>
      <c r="J65" s="18"/>
      <c r="K65" s="18"/>
      <c r="L65" s="18"/>
      <c r="M65" s="18"/>
      <c r="N65" s="18"/>
      <c r="O65" s="18"/>
      <c r="P65" s="18"/>
      <c r="Q65" s="18"/>
      <c r="R65" s="4"/>
    </row>
    <row r="66" spans="1:18" ht="21" customHeight="1">
      <c r="A66" s="52"/>
      <c r="B66" s="27"/>
      <c r="C66" s="57"/>
      <c r="D66" s="23"/>
      <c r="E66" s="37"/>
      <c r="F66" s="45">
        <f t="shared" si="0"/>
        <v>4232384</v>
      </c>
      <c r="G66" s="18"/>
      <c r="H66" s="18"/>
      <c r="I66" s="18"/>
      <c r="J66" s="18"/>
      <c r="K66" s="18"/>
      <c r="L66" s="18"/>
      <c r="M66" s="18"/>
      <c r="N66" s="18"/>
      <c r="O66" s="18"/>
      <c r="P66" s="18"/>
      <c r="Q66" s="18"/>
      <c r="R66" s="4"/>
    </row>
    <row r="67" spans="1:18" ht="21" customHeight="1">
      <c r="A67" s="52"/>
      <c r="B67" s="27"/>
      <c r="C67" s="57"/>
      <c r="D67" s="23"/>
      <c r="E67" s="37"/>
      <c r="F67" s="45">
        <f t="shared" si="0"/>
        <v>4232384</v>
      </c>
      <c r="G67" s="18"/>
      <c r="H67" s="18"/>
      <c r="I67" s="18"/>
      <c r="J67" s="18"/>
      <c r="K67" s="18"/>
      <c r="L67" s="18"/>
      <c r="M67" s="18"/>
      <c r="N67" s="18"/>
      <c r="O67" s="18"/>
      <c r="P67" s="18"/>
      <c r="Q67" s="18"/>
      <c r="R67" s="4"/>
    </row>
    <row r="68" spans="1:18" ht="21" customHeight="1">
      <c r="A68" s="52"/>
      <c r="B68" s="27"/>
      <c r="C68" s="57"/>
      <c r="D68" s="23"/>
      <c r="E68" s="37"/>
      <c r="F68" s="45">
        <f t="shared" si="0"/>
        <v>4232384</v>
      </c>
      <c r="G68" s="18"/>
      <c r="H68" s="18"/>
      <c r="I68" s="18"/>
      <c r="J68" s="18"/>
      <c r="K68" s="18"/>
      <c r="L68" s="18"/>
      <c r="M68" s="18"/>
      <c r="N68" s="18"/>
      <c r="O68" s="18"/>
      <c r="P68" s="18"/>
      <c r="Q68" s="18"/>
      <c r="R68" s="4"/>
    </row>
    <row r="69" spans="1:18" ht="21" customHeight="1">
      <c r="A69" s="52"/>
      <c r="B69" s="27"/>
      <c r="C69" s="57"/>
      <c r="D69" s="23"/>
      <c r="E69" s="37"/>
      <c r="F69" s="45">
        <f t="shared" si="0"/>
        <v>4232384</v>
      </c>
      <c r="G69" s="18"/>
      <c r="H69" s="18"/>
      <c r="I69" s="18"/>
      <c r="J69" s="18"/>
      <c r="K69" s="18"/>
      <c r="L69" s="18"/>
      <c r="M69" s="18"/>
      <c r="N69" s="18"/>
      <c r="O69" s="18"/>
      <c r="P69" s="18"/>
      <c r="Q69" s="18"/>
      <c r="R69" s="4"/>
    </row>
    <row r="70" spans="1:18" ht="21" customHeight="1">
      <c r="A70" s="52"/>
      <c r="B70" s="27"/>
      <c r="C70" s="38"/>
      <c r="D70" s="23"/>
      <c r="E70" s="37"/>
      <c r="F70" s="45">
        <f t="shared" si="0"/>
        <v>4232384</v>
      </c>
      <c r="G70" s="18"/>
      <c r="H70" s="18"/>
      <c r="I70" s="18"/>
      <c r="J70" s="18"/>
      <c r="K70" s="18"/>
      <c r="L70" s="18"/>
      <c r="M70" s="18"/>
      <c r="N70" s="18"/>
      <c r="O70" s="18"/>
      <c r="P70" s="18"/>
      <c r="Q70" s="18"/>
      <c r="R70" s="4"/>
    </row>
    <row r="71" spans="1:18" ht="21" customHeight="1">
      <c r="A71" s="62">
        <v>1</v>
      </c>
      <c r="B71" s="62" t="s">
        <v>294</v>
      </c>
      <c r="C71" s="63" t="s">
        <v>295</v>
      </c>
      <c r="D71" s="65"/>
      <c r="E71" s="67">
        <v>5145</v>
      </c>
      <c r="F71" s="45">
        <f t="shared" si="0"/>
        <v>4227239</v>
      </c>
      <c r="G71" s="18"/>
      <c r="H71" s="18"/>
      <c r="I71" s="18"/>
      <c r="J71" s="18"/>
      <c r="K71" s="18"/>
      <c r="L71" s="18"/>
      <c r="M71" s="18"/>
      <c r="N71" s="18"/>
      <c r="O71" s="18"/>
      <c r="P71" s="18"/>
      <c r="Q71" s="18"/>
      <c r="R71" s="4"/>
    </row>
    <row r="72" spans="1:18" ht="21" customHeight="1">
      <c r="A72" s="68">
        <v>2</v>
      </c>
      <c r="B72" s="68" t="s">
        <v>296</v>
      </c>
      <c r="C72" s="70" t="s">
        <v>297</v>
      </c>
      <c r="D72" s="71"/>
      <c r="E72" s="67">
        <v>4300</v>
      </c>
      <c r="F72" s="45">
        <f t="shared" si="0"/>
        <v>4222939</v>
      </c>
      <c r="G72" s="18"/>
      <c r="H72" s="18"/>
      <c r="I72" s="18"/>
      <c r="J72" s="18"/>
      <c r="K72" s="18"/>
      <c r="L72" s="18"/>
      <c r="M72" s="18"/>
      <c r="N72" s="18"/>
      <c r="O72" s="18"/>
      <c r="P72" s="18"/>
      <c r="Q72" s="18"/>
      <c r="R72" s="4"/>
    </row>
    <row r="73" spans="1:18" ht="21" customHeight="1">
      <c r="A73" s="68">
        <v>3</v>
      </c>
      <c r="B73" s="68" t="s">
        <v>298</v>
      </c>
      <c r="C73" s="63" t="s">
        <v>299</v>
      </c>
      <c r="D73" s="65"/>
      <c r="E73" s="67">
        <v>348</v>
      </c>
      <c r="F73" s="45">
        <f t="shared" si="0"/>
        <v>4222591</v>
      </c>
      <c r="G73" s="18"/>
      <c r="H73" s="18"/>
      <c r="I73" s="18"/>
      <c r="J73" s="18"/>
      <c r="K73" s="18"/>
      <c r="L73" s="18"/>
      <c r="M73" s="18"/>
      <c r="N73" s="18"/>
      <c r="O73" s="18"/>
      <c r="P73" s="18"/>
      <c r="Q73" s="18"/>
      <c r="R73" s="4"/>
    </row>
    <row r="74" spans="1:18" ht="35.25" customHeight="1">
      <c r="A74" s="68">
        <v>4</v>
      </c>
      <c r="B74" s="68" t="s">
        <v>21</v>
      </c>
      <c r="C74" s="63" t="s">
        <v>301</v>
      </c>
      <c r="D74" s="65"/>
      <c r="E74" s="67">
        <v>6000</v>
      </c>
      <c r="F74" s="45">
        <f t="shared" si="0"/>
        <v>4216591</v>
      </c>
      <c r="G74" s="18"/>
      <c r="H74" s="18"/>
      <c r="I74" s="18"/>
      <c r="J74" s="18"/>
      <c r="K74" s="18"/>
      <c r="L74" s="18"/>
      <c r="M74" s="18"/>
      <c r="N74" s="18"/>
      <c r="O74" s="18"/>
      <c r="P74" s="18"/>
      <c r="Q74" s="18"/>
      <c r="R74" s="4"/>
    </row>
    <row r="75" spans="1:18" ht="21" customHeight="1">
      <c r="A75" s="68">
        <v>5</v>
      </c>
      <c r="B75" s="68" t="s">
        <v>21</v>
      </c>
      <c r="C75" s="63" t="s">
        <v>303</v>
      </c>
      <c r="D75" s="65"/>
      <c r="E75" s="67">
        <v>102970</v>
      </c>
      <c r="F75" s="45">
        <f t="shared" si="0"/>
        <v>4113621</v>
      </c>
      <c r="G75" s="18"/>
      <c r="H75" s="18"/>
      <c r="I75" s="18"/>
      <c r="J75" s="18"/>
      <c r="K75" s="18"/>
      <c r="L75" s="18"/>
      <c r="M75" s="18"/>
      <c r="N75" s="18"/>
      <c r="O75" s="18"/>
      <c r="P75" s="18"/>
      <c r="Q75" s="18"/>
      <c r="R75" s="4"/>
    </row>
    <row r="76" spans="1:18" ht="21" customHeight="1">
      <c r="A76" s="68">
        <v>6</v>
      </c>
      <c r="B76" s="68" t="s">
        <v>304</v>
      </c>
      <c r="C76" s="63" t="s">
        <v>305</v>
      </c>
      <c r="D76" s="65"/>
      <c r="E76" s="67">
        <v>100</v>
      </c>
      <c r="F76" s="45">
        <f t="shared" si="0"/>
        <v>4113521</v>
      </c>
      <c r="G76" s="18"/>
      <c r="H76" s="18"/>
      <c r="I76" s="18"/>
      <c r="J76" s="18"/>
      <c r="K76" s="18"/>
      <c r="L76" s="18"/>
      <c r="M76" s="18"/>
      <c r="N76" s="18"/>
      <c r="O76" s="18"/>
      <c r="P76" s="18"/>
      <c r="Q76" s="18"/>
      <c r="R76" s="4"/>
    </row>
    <row r="77" spans="1:18" ht="16.5" customHeight="1">
      <c r="A77" s="68">
        <v>7</v>
      </c>
      <c r="B77" s="68" t="s">
        <v>307</v>
      </c>
      <c r="C77" s="63" t="s">
        <v>309</v>
      </c>
      <c r="D77" s="65"/>
      <c r="E77" s="67">
        <v>1500</v>
      </c>
      <c r="F77" s="45">
        <f t="shared" si="0"/>
        <v>4112021</v>
      </c>
      <c r="G77" s="18"/>
      <c r="H77" s="18"/>
      <c r="I77" s="18"/>
      <c r="J77" s="18"/>
      <c r="K77" s="18"/>
      <c r="L77" s="18"/>
      <c r="M77" s="18"/>
      <c r="N77" s="18"/>
      <c r="O77" s="18"/>
      <c r="P77" s="18"/>
      <c r="Q77" s="18"/>
      <c r="R77" s="4"/>
    </row>
    <row r="78" spans="1:18" ht="21" customHeight="1">
      <c r="A78" s="68">
        <v>8</v>
      </c>
      <c r="B78" s="68" t="s">
        <v>310</v>
      </c>
      <c r="C78" s="63" t="s">
        <v>311</v>
      </c>
      <c r="D78" s="65"/>
      <c r="E78" s="67">
        <v>550</v>
      </c>
      <c r="F78" s="45">
        <f t="shared" si="0"/>
        <v>4111471</v>
      </c>
      <c r="G78" s="18"/>
      <c r="H78" s="18"/>
      <c r="I78" s="18"/>
      <c r="J78" s="18"/>
      <c r="K78" s="18"/>
      <c r="L78" s="18"/>
      <c r="M78" s="18"/>
      <c r="N78" s="18"/>
      <c r="O78" s="18"/>
      <c r="P78" s="18"/>
      <c r="Q78" s="18"/>
      <c r="R78" s="4"/>
    </row>
    <row r="79" spans="1:18" ht="21" customHeight="1">
      <c r="A79" s="68">
        <v>9</v>
      </c>
      <c r="B79" s="68" t="s">
        <v>314</v>
      </c>
      <c r="C79" s="63" t="s">
        <v>315</v>
      </c>
      <c r="D79" s="65"/>
      <c r="E79" s="67">
        <v>600</v>
      </c>
      <c r="F79" s="45">
        <f t="shared" si="0"/>
        <v>4110871</v>
      </c>
      <c r="G79" s="18"/>
      <c r="H79" s="18"/>
      <c r="I79" s="18"/>
      <c r="J79" s="18"/>
      <c r="K79" s="18"/>
      <c r="L79" s="18"/>
      <c r="M79" s="18"/>
      <c r="N79" s="18"/>
      <c r="O79" s="18"/>
      <c r="P79" s="18"/>
      <c r="Q79" s="18"/>
      <c r="R79" s="4"/>
    </row>
    <row r="80" spans="1:18" ht="16.5" customHeight="1">
      <c r="A80" s="62">
        <v>10</v>
      </c>
      <c r="B80" s="68" t="s">
        <v>317</v>
      </c>
      <c r="C80" s="63" t="s">
        <v>318</v>
      </c>
      <c r="D80" s="65"/>
      <c r="E80" s="67">
        <v>2500</v>
      </c>
      <c r="F80" s="45">
        <f t="shared" si="0"/>
        <v>4108371</v>
      </c>
      <c r="G80" s="18"/>
      <c r="H80" s="18"/>
      <c r="I80" s="18"/>
      <c r="J80" s="18"/>
      <c r="K80" s="18"/>
      <c r="L80" s="18"/>
      <c r="M80" s="18"/>
      <c r="N80" s="18"/>
      <c r="O80" s="18"/>
      <c r="P80" s="18"/>
      <c r="Q80" s="18"/>
      <c r="R80" s="4"/>
    </row>
    <row r="81" spans="1:18" ht="16.5" customHeight="1">
      <c r="A81" s="62">
        <v>11</v>
      </c>
      <c r="B81" s="68" t="s">
        <v>324</v>
      </c>
      <c r="C81" s="63" t="s">
        <v>325</v>
      </c>
      <c r="D81" s="65"/>
      <c r="E81" s="67">
        <v>5000</v>
      </c>
      <c r="F81" s="45">
        <f t="shared" si="0"/>
        <v>4103371</v>
      </c>
      <c r="G81" s="18"/>
      <c r="H81" s="18"/>
      <c r="I81" s="18"/>
      <c r="J81" s="18"/>
      <c r="K81" s="18"/>
      <c r="L81" s="18"/>
      <c r="M81" s="18"/>
      <c r="N81" s="18"/>
      <c r="O81" s="18"/>
      <c r="P81" s="18"/>
      <c r="Q81" s="18"/>
      <c r="R81" s="4"/>
    </row>
    <row r="82" spans="1:18" ht="16.5" customHeight="1">
      <c r="A82" s="62">
        <v>12</v>
      </c>
      <c r="B82" s="68" t="s">
        <v>326</v>
      </c>
      <c r="C82" s="63" t="s">
        <v>327</v>
      </c>
      <c r="D82" s="65"/>
      <c r="E82" s="67">
        <v>92400</v>
      </c>
      <c r="F82" s="45">
        <f t="shared" si="0"/>
        <v>4010971</v>
      </c>
      <c r="G82" s="18"/>
      <c r="H82" s="18"/>
      <c r="I82" s="18"/>
      <c r="J82" s="18"/>
      <c r="K82" s="18"/>
      <c r="L82" s="18"/>
      <c r="M82" s="18"/>
      <c r="N82" s="18"/>
      <c r="O82" s="18"/>
      <c r="P82" s="18"/>
      <c r="Q82" s="18"/>
      <c r="R82" s="4"/>
    </row>
    <row r="83" spans="1:18" ht="16.5" customHeight="1">
      <c r="A83" s="62">
        <v>13</v>
      </c>
      <c r="B83" s="68" t="s">
        <v>328</v>
      </c>
      <c r="C83" s="63" t="s">
        <v>329</v>
      </c>
      <c r="D83" s="65"/>
      <c r="E83" s="67">
        <v>1000</v>
      </c>
      <c r="F83" s="45">
        <f t="shared" si="0"/>
        <v>4009971</v>
      </c>
      <c r="G83" s="18"/>
      <c r="H83" s="18"/>
      <c r="I83" s="18"/>
      <c r="J83" s="18"/>
      <c r="K83" s="18"/>
      <c r="L83" s="18"/>
      <c r="M83" s="18"/>
      <c r="N83" s="18"/>
      <c r="O83" s="18"/>
      <c r="P83" s="18"/>
      <c r="Q83" s="18"/>
      <c r="R83" s="4"/>
    </row>
    <row r="84" spans="1:18" ht="21" customHeight="1">
      <c r="A84" s="62">
        <v>14</v>
      </c>
      <c r="B84" s="68" t="s">
        <v>328</v>
      </c>
      <c r="C84" s="63" t="s">
        <v>330</v>
      </c>
      <c r="D84" s="65"/>
      <c r="E84" s="67">
        <v>1000</v>
      </c>
      <c r="F84" s="45">
        <f t="shared" si="0"/>
        <v>4008971</v>
      </c>
      <c r="G84" s="18"/>
      <c r="H84" s="18"/>
      <c r="I84" s="18"/>
      <c r="J84" s="18"/>
      <c r="K84" s="18"/>
      <c r="L84" s="18"/>
      <c r="M84" s="18"/>
      <c r="N84" s="18"/>
      <c r="O84" s="18"/>
      <c r="P84" s="18"/>
      <c r="Q84" s="18"/>
      <c r="R84" s="4"/>
    </row>
    <row r="85" spans="1:18" ht="16.5" customHeight="1">
      <c r="A85" s="62">
        <v>15</v>
      </c>
      <c r="B85" s="68" t="s">
        <v>328</v>
      </c>
      <c r="C85" s="63" t="s">
        <v>331</v>
      </c>
      <c r="D85" s="65"/>
      <c r="E85" s="67">
        <v>1000</v>
      </c>
      <c r="F85" s="45">
        <f t="shared" si="0"/>
        <v>4007971</v>
      </c>
      <c r="G85" s="18"/>
      <c r="H85" s="18"/>
      <c r="I85" s="18"/>
      <c r="J85" s="18"/>
      <c r="K85" s="18"/>
      <c r="L85" s="18"/>
      <c r="M85" s="18"/>
      <c r="N85" s="18"/>
      <c r="O85" s="18"/>
      <c r="P85" s="18"/>
      <c r="Q85" s="18"/>
      <c r="R85" s="4"/>
    </row>
    <row r="86" spans="1:18" ht="16.5" customHeight="1">
      <c r="A86" s="62">
        <v>16</v>
      </c>
      <c r="B86" s="68" t="s">
        <v>332</v>
      </c>
      <c r="C86" s="63" t="s">
        <v>333</v>
      </c>
      <c r="D86" s="65"/>
      <c r="E86" s="67">
        <v>1000</v>
      </c>
      <c r="F86" s="45">
        <f t="shared" si="0"/>
        <v>4006971</v>
      </c>
      <c r="G86" s="18"/>
      <c r="H86" s="18"/>
      <c r="I86" s="18"/>
      <c r="J86" s="18"/>
      <c r="K86" s="18"/>
      <c r="L86" s="18"/>
      <c r="M86" s="18"/>
      <c r="N86" s="18"/>
      <c r="O86" s="18"/>
      <c r="P86" s="18"/>
      <c r="Q86" s="18"/>
      <c r="R86" s="4"/>
    </row>
    <row r="87" spans="1:18" ht="16.5" customHeight="1">
      <c r="A87" s="62">
        <v>17</v>
      </c>
      <c r="B87" s="62" t="s">
        <v>334</v>
      </c>
      <c r="C87" s="93" t="s">
        <v>335</v>
      </c>
      <c r="D87" s="65"/>
      <c r="E87" s="67">
        <v>7000</v>
      </c>
      <c r="F87" s="45">
        <f t="shared" si="0"/>
        <v>3999971</v>
      </c>
      <c r="G87" s="18"/>
      <c r="H87" s="18"/>
      <c r="I87" s="18"/>
      <c r="J87" s="18"/>
      <c r="K87" s="18"/>
      <c r="L87" s="18"/>
      <c r="M87" s="18"/>
      <c r="N87" s="18"/>
      <c r="O87" s="18"/>
      <c r="P87" s="18"/>
      <c r="Q87" s="18"/>
      <c r="R87" s="4"/>
    </row>
    <row r="88" spans="1:18" ht="21" customHeight="1">
      <c r="A88" s="62">
        <v>18</v>
      </c>
      <c r="B88" s="62" t="s">
        <v>341</v>
      </c>
      <c r="C88" s="93" t="s">
        <v>343</v>
      </c>
      <c r="D88" s="65"/>
      <c r="E88" s="67">
        <v>381</v>
      </c>
      <c r="F88" s="45">
        <f t="shared" si="0"/>
        <v>3999590</v>
      </c>
      <c r="G88" s="18"/>
      <c r="H88" s="18"/>
      <c r="I88" s="18"/>
      <c r="J88" s="18"/>
      <c r="K88" s="18"/>
      <c r="L88" s="18"/>
      <c r="M88" s="18"/>
      <c r="N88" s="18"/>
      <c r="O88" s="18"/>
      <c r="P88" s="18"/>
      <c r="Q88" s="18"/>
      <c r="R88" s="4"/>
    </row>
    <row r="89" spans="1:18" ht="16.5" customHeight="1">
      <c r="A89" s="62">
        <v>19</v>
      </c>
      <c r="B89" s="62" t="s">
        <v>346</v>
      </c>
      <c r="C89" s="93" t="s">
        <v>347</v>
      </c>
      <c r="D89" s="65"/>
      <c r="E89" s="67">
        <v>500</v>
      </c>
      <c r="F89" s="45">
        <f t="shared" si="0"/>
        <v>3999090</v>
      </c>
      <c r="G89" s="18"/>
      <c r="H89" s="18"/>
      <c r="I89" s="18"/>
      <c r="J89" s="18"/>
      <c r="K89" s="18"/>
      <c r="L89" s="18"/>
      <c r="M89" s="18"/>
      <c r="N89" s="18"/>
      <c r="O89" s="18"/>
      <c r="P89" s="18"/>
      <c r="Q89" s="18"/>
      <c r="R89" s="4"/>
    </row>
    <row r="90" spans="1:18" ht="21" customHeight="1">
      <c r="A90" s="62">
        <v>20</v>
      </c>
      <c r="B90" s="62" t="s">
        <v>81</v>
      </c>
      <c r="C90" s="93" t="s">
        <v>349</v>
      </c>
      <c r="D90" s="65"/>
      <c r="E90" s="67">
        <v>18000</v>
      </c>
      <c r="F90" s="45">
        <f t="shared" si="0"/>
        <v>3981090</v>
      </c>
      <c r="G90" s="18"/>
      <c r="H90" s="18"/>
      <c r="I90" s="18"/>
      <c r="J90" s="18"/>
      <c r="K90" s="18"/>
      <c r="L90" s="18"/>
      <c r="M90" s="18"/>
      <c r="N90" s="18"/>
      <c r="O90" s="18"/>
      <c r="P90" s="18"/>
      <c r="Q90" s="18"/>
      <c r="R90" s="4"/>
    </row>
    <row r="91" spans="1:18" ht="21" customHeight="1">
      <c r="A91" s="62">
        <v>21</v>
      </c>
      <c r="B91" s="62" t="s">
        <v>352</v>
      </c>
      <c r="C91" s="93" t="s">
        <v>353</v>
      </c>
      <c r="D91" s="65"/>
      <c r="E91" s="67">
        <v>70000</v>
      </c>
      <c r="F91" s="45">
        <f t="shared" si="0"/>
        <v>3911090</v>
      </c>
      <c r="G91" s="18"/>
      <c r="H91" s="18"/>
      <c r="I91" s="18"/>
      <c r="J91" s="18"/>
      <c r="K91" s="18"/>
      <c r="L91" s="18"/>
      <c r="M91" s="18"/>
      <c r="N91" s="18"/>
      <c r="O91" s="18"/>
      <c r="P91" s="18"/>
      <c r="Q91" s="18"/>
      <c r="R91" s="4"/>
    </row>
    <row r="92" spans="1:18" ht="21" customHeight="1">
      <c r="A92" s="62">
        <v>22</v>
      </c>
      <c r="B92" s="62" t="s">
        <v>339</v>
      </c>
      <c r="C92" s="93" t="s">
        <v>354</v>
      </c>
      <c r="D92" s="65"/>
      <c r="E92" s="67">
        <v>1500</v>
      </c>
      <c r="F92" s="45">
        <f t="shared" si="0"/>
        <v>3909590</v>
      </c>
      <c r="G92" s="18"/>
      <c r="H92" s="18"/>
      <c r="I92" s="18"/>
      <c r="J92" s="18"/>
      <c r="K92" s="18"/>
      <c r="L92" s="18"/>
      <c r="M92" s="18"/>
      <c r="N92" s="18"/>
      <c r="O92" s="18"/>
      <c r="P92" s="18"/>
      <c r="Q92" s="18"/>
      <c r="R92" s="4"/>
    </row>
    <row r="93" spans="1:18" ht="21" customHeight="1">
      <c r="A93" s="62">
        <v>23</v>
      </c>
      <c r="B93" s="62" t="s">
        <v>355</v>
      </c>
      <c r="C93" s="93" t="s">
        <v>356</v>
      </c>
      <c r="D93" s="65"/>
      <c r="E93" s="67">
        <v>10000</v>
      </c>
      <c r="F93" s="45">
        <f t="shared" si="0"/>
        <v>3899590</v>
      </c>
      <c r="G93" s="18"/>
      <c r="H93" s="18"/>
      <c r="I93" s="18"/>
      <c r="J93" s="18"/>
      <c r="K93" s="18"/>
      <c r="L93" s="18"/>
      <c r="M93" s="18"/>
      <c r="N93" s="18"/>
      <c r="O93" s="18"/>
      <c r="P93" s="18"/>
      <c r="Q93" s="18"/>
      <c r="R93" s="4"/>
    </row>
    <row r="94" spans="1:18" ht="21" customHeight="1">
      <c r="A94" s="62">
        <v>24</v>
      </c>
      <c r="B94" s="62" t="s">
        <v>355</v>
      </c>
      <c r="C94" s="93" t="s">
        <v>357</v>
      </c>
      <c r="D94" s="65"/>
      <c r="E94" s="67">
        <v>5000</v>
      </c>
      <c r="F94" s="45">
        <f t="shared" si="0"/>
        <v>3894590</v>
      </c>
      <c r="G94" s="18"/>
      <c r="H94" s="18"/>
      <c r="I94" s="18"/>
      <c r="J94" s="18"/>
      <c r="K94" s="18"/>
      <c r="L94" s="18"/>
      <c r="M94" s="18"/>
      <c r="N94" s="18"/>
      <c r="O94" s="18"/>
      <c r="P94" s="18"/>
      <c r="Q94" s="18"/>
      <c r="R94" s="4"/>
    </row>
    <row r="95" spans="1:18" ht="16.5" customHeight="1">
      <c r="A95" s="62">
        <v>25</v>
      </c>
      <c r="B95" s="62" t="s">
        <v>339</v>
      </c>
      <c r="C95" s="93" t="s">
        <v>340</v>
      </c>
      <c r="D95" s="65"/>
      <c r="E95" s="67">
        <v>168</v>
      </c>
      <c r="F95" s="45">
        <f t="shared" si="0"/>
        <v>3894422</v>
      </c>
      <c r="G95" s="18"/>
      <c r="H95" s="18"/>
      <c r="I95" s="18"/>
      <c r="J95" s="18"/>
      <c r="K95" s="18"/>
      <c r="L95" s="18"/>
      <c r="M95" s="18"/>
      <c r="N95" s="18"/>
      <c r="O95" s="18"/>
      <c r="P95" s="18"/>
      <c r="Q95" s="18"/>
      <c r="R95" s="4"/>
    </row>
    <row r="96" spans="1:18" ht="16.5" customHeight="1">
      <c r="A96" s="62">
        <v>26</v>
      </c>
      <c r="B96" s="62" t="s">
        <v>40</v>
      </c>
      <c r="C96" s="93" t="s">
        <v>362</v>
      </c>
      <c r="D96" s="65"/>
      <c r="E96" s="67">
        <v>3500</v>
      </c>
      <c r="F96" s="45">
        <f t="shared" si="0"/>
        <v>3890922</v>
      </c>
      <c r="G96" s="18"/>
      <c r="H96" s="18"/>
      <c r="I96" s="18"/>
      <c r="J96" s="18"/>
      <c r="K96" s="18"/>
      <c r="L96" s="18"/>
      <c r="M96" s="18"/>
      <c r="N96" s="18"/>
      <c r="O96" s="18"/>
      <c r="P96" s="18"/>
      <c r="Q96" s="18"/>
      <c r="R96" s="4"/>
    </row>
    <row r="97" spans="1:18" ht="16.5" customHeight="1">
      <c r="A97" s="62">
        <v>27</v>
      </c>
      <c r="B97" s="62" t="s">
        <v>40</v>
      </c>
      <c r="C97" s="93" t="s">
        <v>367</v>
      </c>
      <c r="D97" s="65"/>
      <c r="E97" s="67">
        <v>2010</v>
      </c>
      <c r="F97" s="45">
        <f t="shared" si="0"/>
        <v>3888912</v>
      </c>
      <c r="G97" s="18"/>
      <c r="H97" s="18"/>
      <c r="I97" s="18"/>
      <c r="J97" s="18"/>
      <c r="K97" s="18"/>
      <c r="L97" s="18"/>
      <c r="M97" s="18"/>
      <c r="N97" s="18"/>
      <c r="O97" s="18"/>
      <c r="P97" s="18"/>
      <c r="Q97" s="18"/>
      <c r="R97" s="4"/>
    </row>
    <row r="98" spans="1:18" ht="16.5" customHeight="1">
      <c r="A98" s="62">
        <v>28</v>
      </c>
      <c r="B98" s="62" t="s">
        <v>344</v>
      </c>
      <c r="C98" s="93" t="s">
        <v>345</v>
      </c>
      <c r="D98" s="65"/>
      <c r="E98" s="67">
        <v>160</v>
      </c>
      <c r="F98" s="45">
        <f t="shared" si="0"/>
        <v>3888752</v>
      </c>
      <c r="G98" s="18"/>
      <c r="H98" s="18"/>
      <c r="I98" s="18"/>
      <c r="J98" s="18"/>
      <c r="K98" s="18"/>
      <c r="L98" s="18"/>
      <c r="M98" s="18"/>
      <c r="N98" s="18"/>
      <c r="O98" s="18"/>
      <c r="P98" s="18"/>
      <c r="Q98" s="18"/>
      <c r="R98" s="4"/>
    </row>
    <row r="99" spans="1:18" ht="16.5" customHeight="1">
      <c r="A99" s="62">
        <v>29</v>
      </c>
      <c r="B99" s="62" t="s">
        <v>145</v>
      </c>
      <c r="C99" s="93" t="s">
        <v>373</v>
      </c>
      <c r="D99" s="65"/>
      <c r="E99" s="67">
        <v>24000</v>
      </c>
      <c r="F99" s="45">
        <f t="shared" si="0"/>
        <v>3864752</v>
      </c>
      <c r="G99" s="18"/>
      <c r="H99" s="18"/>
      <c r="I99" s="18"/>
      <c r="J99" s="18"/>
      <c r="K99" s="18"/>
      <c r="L99" s="18"/>
      <c r="M99" s="18"/>
      <c r="N99" s="18"/>
      <c r="O99" s="18"/>
      <c r="P99" s="18"/>
      <c r="Q99" s="18"/>
      <c r="R99" s="4"/>
    </row>
    <row r="100" spans="1:18" ht="16.5" customHeight="1">
      <c r="A100" s="62">
        <v>30</v>
      </c>
      <c r="B100" s="62" t="s">
        <v>44</v>
      </c>
      <c r="C100" s="93" t="s">
        <v>377</v>
      </c>
      <c r="D100" s="65"/>
      <c r="E100" s="67">
        <v>5850</v>
      </c>
      <c r="F100" s="45">
        <f t="shared" si="0"/>
        <v>3858902</v>
      </c>
      <c r="G100" s="18"/>
      <c r="H100" s="18"/>
      <c r="I100" s="18"/>
      <c r="J100" s="18"/>
      <c r="K100" s="18"/>
      <c r="L100" s="18"/>
      <c r="M100" s="18"/>
      <c r="N100" s="18"/>
      <c r="O100" s="18"/>
      <c r="P100" s="18"/>
      <c r="Q100" s="18"/>
      <c r="R100" s="4"/>
    </row>
    <row r="101" spans="1:18" ht="21" customHeight="1">
      <c r="A101" s="62">
        <v>31</v>
      </c>
      <c r="B101" s="62" t="s">
        <v>44</v>
      </c>
      <c r="C101" s="93" t="s">
        <v>380</v>
      </c>
      <c r="D101" s="65"/>
      <c r="E101" s="67">
        <v>2375</v>
      </c>
      <c r="F101" s="45">
        <f t="shared" si="0"/>
        <v>3856527</v>
      </c>
      <c r="G101" s="18"/>
      <c r="H101" s="18"/>
      <c r="I101" s="18"/>
      <c r="J101" s="18"/>
      <c r="K101" s="18"/>
      <c r="L101" s="18"/>
      <c r="M101" s="18"/>
      <c r="N101" s="18"/>
      <c r="O101" s="18"/>
      <c r="P101" s="18"/>
      <c r="Q101" s="18"/>
      <c r="R101" s="4"/>
    </row>
    <row r="102" spans="1:18" ht="16.5" customHeight="1">
      <c r="A102" s="62">
        <v>32</v>
      </c>
      <c r="B102" s="62" t="s">
        <v>44</v>
      </c>
      <c r="C102" s="63" t="s">
        <v>385</v>
      </c>
      <c r="D102" s="65"/>
      <c r="E102" s="67">
        <v>1325</v>
      </c>
      <c r="F102" s="45">
        <f t="shared" si="0"/>
        <v>3855202</v>
      </c>
      <c r="G102" s="18"/>
      <c r="H102" s="18"/>
      <c r="I102" s="18"/>
      <c r="J102" s="18"/>
      <c r="K102" s="18"/>
      <c r="L102" s="18"/>
      <c r="M102" s="18"/>
      <c r="N102" s="18"/>
      <c r="O102" s="18"/>
      <c r="P102" s="18"/>
      <c r="Q102" s="18"/>
      <c r="R102" s="4"/>
    </row>
    <row r="103" spans="1:18" ht="16.5" customHeight="1">
      <c r="A103" s="62">
        <v>33</v>
      </c>
      <c r="B103" s="62" t="s">
        <v>44</v>
      </c>
      <c r="C103" s="63" t="s">
        <v>364</v>
      </c>
      <c r="D103" s="65"/>
      <c r="E103" s="67">
        <v>4400</v>
      </c>
      <c r="F103" s="45">
        <f t="shared" si="0"/>
        <v>3850802</v>
      </c>
      <c r="G103" s="18"/>
      <c r="H103" s="18"/>
      <c r="I103" s="18"/>
      <c r="J103" s="18"/>
      <c r="K103" s="18"/>
      <c r="L103" s="18"/>
      <c r="M103" s="18"/>
      <c r="N103" s="18"/>
      <c r="O103" s="18"/>
      <c r="P103" s="18"/>
      <c r="Q103" s="18"/>
      <c r="R103" s="4"/>
    </row>
    <row r="104" spans="1:18" ht="33" customHeight="1">
      <c r="A104" s="62">
        <v>34</v>
      </c>
      <c r="B104" s="62" t="s">
        <v>53</v>
      </c>
      <c r="C104" s="63" t="s">
        <v>392</v>
      </c>
      <c r="D104" s="65"/>
      <c r="E104" s="67">
        <v>4800</v>
      </c>
      <c r="F104" s="45">
        <f t="shared" si="0"/>
        <v>3846002</v>
      </c>
      <c r="G104" s="18"/>
      <c r="H104" s="18"/>
      <c r="I104" s="18"/>
      <c r="J104" s="18"/>
      <c r="K104" s="18"/>
      <c r="L104" s="18"/>
      <c r="M104" s="18"/>
      <c r="N104" s="18"/>
      <c r="O104" s="18"/>
      <c r="P104" s="18"/>
      <c r="Q104" s="18"/>
      <c r="R104" s="4"/>
    </row>
    <row r="105" spans="1:18" ht="16.5" customHeight="1">
      <c r="A105" s="62">
        <v>35</v>
      </c>
      <c r="B105" s="62" t="s">
        <v>53</v>
      </c>
      <c r="C105" s="63" t="s">
        <v>393</v>
      </c>
      <c r="D105" s="65"/>
      <c r="E105" s="67">
        <v>3000</v>
      </c>
      <c r="F105" s="45">
        <f t="shared" si="0"/>
        <v>3843002</v>
      </c>
      <c r="G105" s="18"/>
      <c r="H105" s="18"/>
      <c r="I105" s="18"/>
      <c r="J105" s="18"/>
      <c r="K105" s="18"/>
      <c r="L105" s="18"/>
      <c r="M105" s="18"/>
      <c r="N105" s="18"/>
      <c r="O105" s="18"/>
      <c r="P105" s="18"/>
      <c r="Q105" s="18"/>
      <c r="R105" s="4"/>
    </row>
    <row r="106" spans="1:18" ht="33" customHeight="1">
      <c r="A106" s="62">
        <v>36</v>
      </c>
      <c r="B106" s="62" t="s">
        <v>53</v>
      </c>
      <c r="C106" s="63" t="s">
        <v>394</v>
      </c>
      <c r="D106" s="65"/>
      <c r="E106" s="67">
        <v>4800</v>
      </c>
      <c r="F106" s="45">
        <f t="shared" si="0"/>
        <v>3838202</v>
      </c>
      <c r="G106" s="18"/>
      <c r="H106" s="18"/>
      <c r="I106" s="18"/>
      <c r="J106" s="18"/>
      <c r="K106" s="18"/>
      <c r="L106" s="18"/>
      <c r="M106" s="18"/>
      <c r="N106" s="18"/>
      <c r="O106" s="18"/>
      <c r="P106" s="18"/>
      <c r="Q106" s="18"/>
      <c r="R106" s="4"/>
    </row>
    <row r="107" spans="1:18" ht="21" customHeight="1">
      <c r="A107" s="62">
        <v>37</v>
      </c>
      <c r="B107" s="62" t="s">
        <v>395</v>
      </c>
      <c r="C107" s="63" t="s">
        <v>396</v>
      </c>
      <c r="D107" s="65"/>
      <c r="E107" s="67">
        <v>2000</v>
      </c>
      <c r="F107" s="45">
        <f t="shared" si="0"/>
        <v>3836202</v>
      </c>
      <c r="G107" s="18"/>
      <c r="H107" s="18"/>
      <c r="I107" s="18"/>
      <c r="J107" s="18"/>
      <c r="K107" s="18"/>
      <c r="L107" s="18"/>
      <c r="M107" s="18"/>
      <c r="N107" s="18"/>
      <c r="O107" s="18"/>
      <c r="P107" s="18"/>
      <c r="Q107" s="18"/>
      <c r="R107" s="4"/>
    </row>
    <row r="108" spans="1:18" ht="21" customHeight="1">
      <c r="A108" s="62">
        <v>38</v>
      </c>
      <c r="B108" s="62" t="s">
        <v>203</v>
      </c>
      <c r="C108" s="63" t="s">
        <v>400</v>
      </c>
      <c r="D108" s="65"/>
      <c r="E108" s="67">
        <v>5645</v>
      </c>
      <c r="F108" s="45">
        <f t="shared" si="0"/>
        <v>3830557</v>
      </c>
      <c r="G108" s="18"/>
      <c r="H108" s="18"/>
      <c r="I108" s="18"/>
      <c r="J108" s="18"/>
      <c r="K108" s="18"/>
      <c r="L108" s="18"/>
      <c r="M108" s="18"/>
      <c r="N108" s="18"/>
      <c r="O108" s="18"/>
      <c r="P108" s="18"/>
      <c r="Q108" s="18"/>
      <c r="R108" s="4"/>
    </row>
    <row r="109" spans="1:18" ht="21" customHeight="1">
      <c r="A109" s="62">
        <v>39</v>
      </c>
      <c r="B109" s="62" t="s">
        <v>203</v>
      </c>
      <c r="C109" s="63" t="s">
        <v>370</v>
      </c>
      <c r="D109" s="65"/>
      <c r="E109" s="67">
        <v>1816</v>
      </c>
      <c r="F109" s="45">
        <f t="shared" si="0"/>
        <v>3828741</v>
      </c>
      <c r="G109" s="18"/>
      <c r="H109" s="18"/>
      <c r="I109" s="18"/>
      <c r="J109" s="18"/>
      <c r="K109" s="18"/>
      <c r="L109" s="18"/>
      <c r="M109" s="18"/>
      <c r="N109" s="18"/>
      <c r="O109" s="18"/>
      <c r="P109" s="18"/>
      <c r="Q109" s="18"/>
      <c r="R109" s="4"/>
    </row>
    <row r="110" spans="1:18" ht="30.75" customHeight="1">
      <c r="A110" s="62">
        <v>40</v>
      </c>
      <c r="B110" s="62" t="s">
        <v>203</v>
      </c>
      <c r="C110" s="63" t="s">
        <v>372</v>
      </c>
      <c r="D110" s="65"/>
      <c r="E110" s="67">
        <v>4000</v>
      </c>
      <c r="F110" s="45">
        <f t="shared" si="0"/>
        <v>3824741</v>
      </c>
      <c r="G110" s="18"/>
      <c r="H110" s="18"/>
      <c r="I110" s="18"/>
      <c r="J110" s="18"/>
      <c r="K110" s="18"/>
      <c r="L110" s="18"/>
      <c r="M110" s="18"/>
      <c r="N110" s="18"/>
      <c r="O110" s="18"/>
      <c r="P110" s="18"/>
      <c r="Q110" s="18"/>
      <c r="R110" s="4"/>
    </row>
    <row r="111" spans="1:18" ht="21" customHeight="1">
      <c r="A111" s="62">
        <v>41</v>
      </c>
      <c r="B111" s="62" t="s">
        <v>407</v>
      </c>
      <c r="C111" s="63" t="s">
        <v>408</v>
      </c>
      <c r="D111" s="65"/>
      <c r="E111" s="67">
        <v>1790</v>
      </c>
      <c r="F111" s="45">
        <f t="shared" si="0"/>
        <v>3822951</v>
      </c>
      <c r="G111" s="18"/>
      <c r="H111" s="18"/>
      <c r="I111" s="18"/>
      <c r="J111" s="18"/>
      <c r="K111" s="18"/>
      <c r="L111" s="18"/>
      <c r="M111" s="18"/>
      <c r="N111" s="18"/>
      <c r="O111" s="18"/>
      <c r="P111" s="18"/>
      <c r="Q111" s="18"/>
      <c r="R111" s="4"/>
    </row>
    <row r="112" spans="1:18" ht="16.5" customHeight="1">
      <c r="A112" s="62">
        <v>42</v>
      </c>
      <c r="B112" s="62" t="s">
        <v>407</v>
      </c>
      <c r="C112" s="63" t="s">
        <v>414</v>
      </c>
      <c r="D112" s="65"/>
      <c r="E112" s="67">
        <v>3300</v>
      </c>
      <c r="F112" s="45">
        <f t="shared" si="0"/>
        <v>3819651</v>
      </c>
      <c r="G112" s="3"/>
      <c r="H112" s="3"/>
      <c r="I112" s="3"/>
      <c r="J112" s="3"/>
      <c r="K112" s="3"/>
      <c r="L112" s="3"/>
      <c r="M112" s="3"/>
      <c r="N112" s="3"/>
      <c r="O112" s="3"/>
      <c r="P112" s="3"/>
      <c r="Q112" s="3"/>
      <c r="R112" s="4"/>
    </row>
    <row r="113" spans="1:18" ht="16.5" customHeight="1">
      <c r="A113" s="62">
        <v>43</v>
      </c>
      <c r="B113" s="62" t="s">
        <v>416</v>
      </c>
      <c r="C113" s="63" t="s">
        <v>418</v>
      </c>
      <c r="D113" s="65"/>
      <c r="E113" s="67">
        <v>3800</v>
      </c>
      <c r="F113" s="45">
        <f t="shared" si="0"/>
        <v>3815851</v>
      </c>
      <c r="G113" s="3"/>
      <c r="H113" s="3"/>
      <c r="I113" s="3"/>
      <c r="J113" s="3"/>
      <c r="K113" s="3"/>
      <c r="L113" s="3"/>
      <c r="M113" s="3"/>
      <c r="N113" s="3"/>
      <c r="O113" s="3"/>
      <c r="P113" s="3"/>
      <c r="Q113" s="3"/>
      <c r="R113" s="4"/>
    </row>
    <row r="114" spans="1:18" ht="16.5" customHeight="1">
      <c r="A114" s="62">
        <v>44</v>
      </c>
      <c r="B114" s="62" t="s">
        <v>423</v>
      </c>
      <c r="C114" s="63" t="s">
        <v>424</v>
      </c>
      <c r="D114" s="65"/>
      <c r="E114" s="67">
        <v>50000</v>
      </c>
      <c r="F114" s="45">
        <f t="shared" si="0"/>
        <v>3765851</v>
      </c>
      <c r="G114" s="3"/>
      <c r="H114" s="3"/>
      <c r="I114" s="3"/>
      <c r="J114" s="3"/>
      <c r="K114" s="3"/>
      <c r="L114" s="3"/>
      <c r="M114" s="3"/>
      <c r="N114" s="3"/>
      <c r="O114" s="3"/>
      <c r="P114" s="3"/>
      <c r="Q114" s="3"/>
      <c r="R114" s="4"/>
    </row>
    <row r="115" spans="1:18" ht="16.5" customHeight="1">
      <c r="A115" s="62">
        <v>45</v>
      </c>
      <c r="B115" s="62" t="s">
        <v>430</v>
      </c>
      <c r="C115" s="63" t="s">
        <v>431</v>
      </c>
      <c r="D115" s="65"/>
      <c r="E115" s="67">
        <v>3200</v>
      </c>
      <c r="F115" s="45">
        <f t="shared" si="0"/>
        <v>3762651</v>
      </c>
      <c r="G115" s="3"/>
      <c r="H115" s="3"/>
      <c r="I115" s="3"/>
      <c r="J115" s="3"/>
      <c r="K115" s="3"/>
      <c r="L115" s="3"/>
      <c r="M115" s="3"/>
      <c r="N115" s="3"/>
      <c r="O115" s="3"/>
      <c r="P115" s="3"/>
      <c r="Q115" s="3"/>
      <c r="R115" s="4"/>
    </row>
    <row r="116" spans="1:18" ht="16.5" customHeight="1">
      <c r="A116" s="62">
        <v>46</v>
      </c>
      <c r="B116" s="62" t="s">
        <v>430</v>
      </c>
      <c r="C116" s="63" t="s">
        <v>432</v>
      </c>
      <c r="D116" s="65"/>
      <c r="E116" s="67">
        <v>200</v>
      </c>
      <c r="F116" s="45">
        <f t="shared" si="0"/>
        <v>3762451</v>
      </c>
      <c r="G116" s="3"/>
      <c r="H116" s="3"/>
      <c r="I116" s="3"/>
      <c r="J116" s="3"/>
      <c r="K116" s="3"/>
      <c r="L116" s="3"/>
      <c r="M116" s="3"/>
      <c r="N116" s="3"/>
      <c r="O116" s="3"/>
      <c r="P116" s="3"/>
      <c r="Q116" s="3"/>
      <c r="R116" s="4"/>
    </row>
    <row r="117" spans="1:18" ht="16.5" customHeight="1">
      <c r="A117" s="62">
        <v>47</v>
      </c>
      <c r="B117" s="62" t="s">
        <v>433</v>
      </c>
      <c r="C117" s="63" t="s">
        <v>434</v>
      </c>
      <c r="D117" s="65"/>
      <c r="E117" s="67">
        <v>5780</v>
      </c>
      <c r="F117" s="45">
        <f t="shared" si="0"/>
        <v>3756671</v>
      </c>
      <c r="G117" s="3"/>
      <c r="H117" s="3"/>
      <c r="I117" s="3"/>
      <c r="J117" s="3"/>
      <c r="K117" s="3"/>
      <c r="L117" s="3"/>
      <c r="M117" s="3"/>
      <c r="N117" s="3"/>
      <c r="O117" s="3"/>
      <c r="P117" s="3"/>
      <c r="Q117" s="3"/>
      <c r="R117" s="4"/>
    </row>
    <row r="118" spans="1:18" ht="16.5" customHeight="1">
      <c r="A118" s="62">
        <v>48</v>
      </c>
      <c r="B118" s="62" t="s">
        <v>435</v>
      </c>
      <c r="C118" s="63" t="s">
        <v>436</v>
      </c>
      <c r="D118" s="65"/>
      <c r="E118" s="67">
        <v>20000</v>
      </c>
      <c r="F118" s="45">
        <f t="shared" si="0"/>
        <v>3736671</v>
      </c>
      <c r="G118" s="3"/>
      <c r="H118" s="3"/>
      <c r="I118" s="3"/>
      <c r="J118" s="3"/>
      <c r="K118" s="3"/>
      <c r="L118" s="3"/>
      <c r="M118" s="3"/>
      <c r="N118" s="3"/>
      <c r="O118" s="3"/>
      <c r="P118" s="3"/>
      <c r="Q118" s="3"/>
      <c r="R118" s="4"/>
    </row>
    <row r="119" spans="1:18" ht="16.5" customHeight="1">
      <c r="A119" s="62">
        <v>49</v>
      </c>
      <c r="B119" s="62" t="s">
        <v>410</v>
      </c>
      <c r="C119" s="63" t="s">
        <v>333</v>
      </c>
      <c r="D119" s="65"/>
      <c r="E119" s="67">
        <v>2000</v>
      </c>
      <c r="F119" s="45">
        <f t="shared" si="0"/>
        <v>3734671</v>
      </c>
      <c r="G119" s="3"/>
      <c r="H119" s="3"/>
      <c r="I119" s="3"/>
      <c r="J119" s="3"/>
      <c r="K119" s="3"/>
      <c r="L119" s="3"/>
      <c r="M119" s="3"/>
      <c r="N119" s="3"/>
      <c r="O119" s="3"/>
      <c r="P119" s="3"/>
      <c r="Q119" s="3"/>
      <c r="R119" s="4"/>
    </row>
    <row r="120" spans="1:18" ht="16.5" customHeight="1">
      <c r="A120" s="62">
        <v>50</v>
      </c>
      <c r="B120" s="62" t="s">
        <v>410</v>
      </c>
      <c r="C120" s="63" t="s">
        <v>440</v>
      </c>
      <c r="D120" s="65"/>
      <c r="E120" s="67">
        <v>20000</v>
      </c>
      <c r="F120" s="45">
        <f t="shared" si="0"/>
        <v>3714671</v>
      </c>
      <c r="G120" s="3"/>
      <c r="H120" s="3"/>
      <c r="I120" s="3"/>
      <c r="J120" s="3"/>
      <c r="K120" s="3"/>
      <c r="L120" s="3"/>
      <c r="M120" s="3"/>
      <c r="N120" s="3"/>
      <c r="O120" s="3"/>
      <c r="P120" s="3"/>
      <c r="Q120" s="3"/>
      <c r="R120" s="4"/>
    </row>
    <row r="121" spans="1:18" ht="16.5" customHeight="1">
      <c r="A121" s="62">
        <v>51</v>
      </c>
      <c r="B121" s="62" t="s">
        <v>366</v>
      </c>
      <c r="C121" s="63" t="s">
        <v>368</v>
      </c>
      <c r="D121" s="65"/>
      <c r="E121" s="67">
        <v>14100</v>
      </c>
      <c r="F121" s="45">
        <f t="shared" si="0"/>
        <v>3700571</v>
      </c>
      <c r="G121" s="3"/>
      <c r="H121" s="3"/>
      <c r="I121" s="3"/>
      <c r="J121" s="3"/>
      <c r="K121" s="3"/>
      <c r="L121" s="3"/>
      <c r="M121" s="3"/>
      <c r="N121" s="3"/>
      <c r="O121" s="3"/>
      <c r="P121" s="3"/>
      <c r="Q121" s="3"/>
      <c r="R121" s="4"/>
    </row>
    <row r="122" spans="1:18" ht="16.5" customHeight="1">
      <c r="A122" s="62">
        <v>52</v>
      </c>
      <c r="B122" s="62" t="s">
        <v>150</v>
      </c>
      <c r="C122" s="63" t="s">
        <v>443</v>
      </c>
      <c r="D122" s="65"/>
      <c r="E122" s="67">
        <v>7350</v>
      </c>
      <c r="F122" s="45">
        <f t="shared" si="0"/>
        <v>3693221</v>
      </c>
      <c r="G122" s="3"/>
      <c r="H122" s="3"/>
      <c r="I122" s="3"/>
      <c r="J122" s="3"/>
      <c r="K122" s="3"/>
      <c r="L122" s="3"/>
      <c r="M122" s="3"/>
      <c r="N122" s="3"/>
      <c r="O122" s="3"/>
      <c r="P122" s="3"/>
      <c r="Q122" s="3"/>
      <c r="R122" s="4"/>
    </row>
    <row r="123" spans="1:18" ht="16.5" customHeight="1">
      <c r="A123" s="62">
        <v>53</v>
      </c>
      <c r="B123" s="62" t="s">
        <v>150</v>
      </c>
      <c r="C123" s="63" t="s">
        <v>444</v>
      </c>
      <c r="D123" s="65"/>
      <c r="E123" s="67">
        <v>12600</v>
      </c>
      <c r="F123" s="45">
        <f t="shared" si="0"/>
        <v>3680621</v>
      </c>
      <c r="G123" s="3"/>
      <c r="H123" s="3"/>
      <c r="I123" s="3"/>
      <c r="J123" s="3"/>
      <c r="K123" s="3"/>
      <c r="L123" s="3"/>
      <c r="M123" s="3"/>
      <c r="N123" s="3"/>
      <c r="O123" s="3"/>
      <c r="P123" s="3"/>
      <c r="Q123" s="3"/>
      <c r="R123" s="4"/>
    </row>
    <row r="124" spans="1:18" ht="16.5" customHeight="1">
      <c r="A124" s="62">
        <v>54</v>
      </c>
      <c r="B124" s="62" t="s">
        <v>235</v>
      </c>
      <c r="C124" s="63" t="s">
        <v>445</v>
      </c>
      <c r="D124" s="65"/>
      <c r="E124" s="67">
        <v>7000</v>
      </c>
      <c r="F124" s="45">
        <f t="shared" si="0"/>
        <v>3673621</v>
      </c>
      <c r="G124" s="3"/>
      <c r="H124" s="3"/>
      <c r="I124" s="3"/>
      <c r="J124" s="3"/>
      <c r="K124" s="3"/>
      <c r="L124" s="3"/>
      <c r="M124" s="3"/>
      <c r="N124" s="3"/>
      <c r="O124" s="3"/>
      <c r="P124" s="3"/>
      <c r="Q124" s="3"/>
      <c r="R124" s="4"/>
    </row>
    <row r="125" spans="1:18" ht="16.5" customHeight="1">
      <c r="A125" s="62">
        <v>55</v>
      </c>
      <c r="B125" s="62" t="s">
        <v>235</v>
      </c>
      <c r="C125" s="63" t="s">
        <v>446</v>
      </c>
      <c r="D125" s="65"/>
      <c r="E125" s="67">
        <v>35000</v>
      </c>
      <c r="F125" s="45">
        <f t="shared" si="0"/>
        <v>3638621</v>
      </c>
      <c r="G125" s="3"/>
      <c r="H125" s="3"/>
      <c r="I125" s="3"/>
      <c r="J125" s="3"/>
      <c r="K125" s="3"/>
      <c r="L125" s="3"/>
      <c r="M125" s="3"/>
      <c r="N125" s="3"/>
      <c r="O125" s="3"/>
      <c r="P125" s="3"/>
      <c r="Q125" s="3"/>
      <c r="R125" s="4"/>
    </row>
    <row r="126" spans="1:18" ht="16.5" customHeight="1">
      <c r="A126" s="62">
        <v>56</v>
      </c>
      <c r="B126" s="62" t="s">
        <v>235</v>
      </c>
      <c r="C126" s="63" t="s">
        <v>449</v>
      </c>
      <c r="D126" s="65"/>
      <c r="E126" s="67">
        <v>150000</v>
      </c>
      <c r="F126" s="45">
        <f t="shared" si="0"/>
        <v>3488621</v>
      </c>
      <c r="G126" s="3"/>
      <c r="H126" s="3"/>
      <c r="I126" s="3"/>
      <c r="J126" s="3"/>
      <c r="K126" s="3"/>
      <c r="L126" s="3"/>
      <c r="M126" s="3"/>
      <c r="N126" s="3"/>
      <c r="O126" s="3"/>
      <c r="P126" s="3"/>
      <c r="Q126" s="3"/>
      <c r="R126" s="4"/>
    </row>
    <row r="127" spans="1:18" ht="16.5" customHeight="1">
      <c r="A127" s="62">
        <v>57</v>
      </c>
      <c r="B127" s="62" t="s">
        <v>163</v>
      </c>
      <c r="C127" s="63" t="s">
        <v>450</v>
      </c>
      <c r="D127" s="65"/>
      <c r="E127" s="67">
        <v>5000</v>
      </c>
      <c r="F127" s="45">
        <f t="shared" si="0"/>
        <v>3483621</v>
      </c>
      <c r="G127" s="3"/>
      <c r="H127" s="3"/>
      <c r="I127" s="3"/>
      <c r="J127" s="3"/>
      <c r="K127" s="3"/>
      <c r="L127" s="3"/>
      <c r="M127" s="3"/>
      <c r="N127" s="3"/>
      <c r="O127" s="3"/>
      <c r="P127" s="3"/>
      <c r="Q127" s="3"/>
      <c r="R127" s="4"/>
    </row>
    <row r="128" spans="1:18" ht="16.5" customHeight="1">
      <c r="A128" s="62">
        <v>58</v>
      </c>
      <c r="B128" s="62" t="s">
        <v>452</v>
      </c>
      <c r="C128" s="63" t="s">
        <v>453</v>
      </c>
      <c r="D128" s="65"/>
      <c r="E128" s="67">
        <v>27600</v>
      </c>
      <c r="F128" s="45">
        <f t="shared" si="0"/>
        <v>3456021</v>
      </c>
      <c r="G128" s="3"/>
      <c r="H128" s="3"/>
      <c r="I128" s="3"/>
      <c r="J128" s="3"/>
      <c r="K128" s="3"/>
      <c r="L128" s="3"/>
      <c r="M128" s="3"/>
      <c r="N128" s="3"/>
      <c r="O128" s="3"/>
      <c r="P128" s="3"/>
      <c r="Q128" s="3"/>
      <c r="R128" s="4"/>
    </row>
    <row r="129" spans="1:18" ht="16.5" customHeight="1">
      <c r="A129" s="62">
        <v>58</v>
      </c>
      <c r="B129" s="62" t="s">
        <v>320</v>
      </c>
      <c r="C129" s="63" t="s">
        <v>454</v>
      </c>
      <c r="D129" s="65"/>
      <c r="E129" s="67">
        <v>30</v>
      </c>
      <c r="F129" s="45">
        <f t="shared" si="0"/>
        <v>3455991</v>
      </c>
      <c r="G129" s="3"/>
      <c r="H129" s="3"/>
      <c r="I129" s="3"/>
      <c r="J129" s="3"/>
      <c r="K129" s="3"/>
      <c r="L129" s="3"/>
      <c r="M129" s="3"/>
      <c r="N129" s="3"/>
      <c r="O129" s="3"/>
      <c r="P129" s="3"/>
      <c r="Q129" s="3"/>
      <c r="R129" s="4"/>
    </row>
    <row r="130" spans="1:18" ht="16.5" customHeight="1">
      <c r="A130" s="62">
        <v>59</v>
      </c>
      <c r="B130" s="62" t="s">
        <v>254</v>
      </c>
      <c r="C130" s="63" t="s">
        <v>455</v>
      </c>
      <c r="D130" s="65"/>
      <c r="E130" s="67">
        <v>18000</v>
      </c>
      <c r="F130" s="45">
        <f t="shared" si="0"/>
        <v>3437991</v>
      </c>
      <c r="G130" s="3"/>
      <c r="H130" s="3"/>
      <c r="I130" s="3"/>
      <c r="J130" s="3"/>
      <c r="K130" s="3"/>
      <c r="L130" s="3"/>
      <c r="M130" s="3"/>
      <c r="N130" s="3"/>
      <c r="O130" s="3"/>
      <c r="P130" s="3"/>
      <c r="Q130" s="3"/>
      <c r="R130" s="4"/>
    </row>
    <row r="131" spans="1:18" ht="16.5" customHeight="1">
      <c r="A131" s="62">
        <v>60</v>
      </c>
      <c r="B131" s="62" t="s">
        <v>235</v>
      </c>
      <c r="C131" s="63" t="s">
        <v>456</v>
      </c>
      <c r="D131" s="65"/>
      <c r="E131" s="67">
        <v>238550</v>
      </c>
      <c r="F131" s="45">
        <f t="shared" si="0"/>
        <v>3199441</v>
      </c>
      <c r="G131" s="3"/>
      <c r="H131" s="3"/>
      <c r="I131" s="3"/>
      <c r="J131" s="3"/>
      <c r="K131" s="3"/>
      <c r="L131" s="3"/>
      <c r="M131" s="3"/>
      <c r="N131" s="3"/>
      <c r="O131" s="3"/>
      <c r="P131" s="3"/>
      <c r="Q131" s="3"/>
      <c r="R131" s="4"/>
    </row>
    <row r="132" spans="1:18" ht="16.5" customHeight="1">
      <c r="A132" s="62">
        <v>60</v>
      </c>
      <c r="B132" s="62" t="s">
        <v>320</v>
      </c>
      <c r="C132" s="63" t="s">
        <v>459</v>
      </c>
      <c r="D132" s="65"/>
      <c r="E132" s="67">
        <v>30</v>
      </c>
      <c r="F132" s="45">
        <f t="shared" si="0"/>
        <v>3199411</v>
      </c>
      <c r="G132" s="3"/>
      <c r="H132" s="3"/>
      <c r="I132" s="3"/>
      <c r="J132" s="3"/>
      <c r="K132" s="3"/>
      <c r="L132" s="3"/>
      <c r="M132" s="3"/>
      <c r="N132" s="3"/>
      <c r="O132" s="3"/>
      <c r="P132" s="3"/>
      <c r="Q132" s="3"/>
      <c r="R132" s="4"/>
    </row>
    <row r="133" spans="1:18" ht="16.5" customHeight="1">
      <c r="A133" s="62">
        <v>61</v>
      </c>
      <c r="B133" s="62" t="s">
        <v>177</v>
      </c>
      <c r="C133" s="63" t="s">
        <v>461</v>
      </c>
      <c r="D133" s="65"/>
      <c r="E133" s="67">
        <v>18000</v>
      </c>
      <c r="F133" s="45">
        <f t="shared" si="0"/>
        <v>3181411</v>
      </c>
      <c r="G133" s="3"/>
      <c r="H133" s="3"/>
      <c r="I133" s="3"/>
      <c r="J133" s="3"/>
      <c r="K133" s="3"/>
      <c r="L133" s="3"/>
      <c r="M133" s="3"/>
      <c r="N133" s="3"/>
      <c r="O133" s="3"/>
      <c r="P133" s="3"/>
      <c r="Q133" s="3"/>
      <c r="R133" s="4"/>
    </row>
    <row r="134" spans="1:18" ht="16.5" customHeight="1">
      <c r="A134" s="62">
        <v>62</v>
      </c>
      <c r="B134" s="62" t="s">
        <v>320</v>
      </c>
      <c r="C134" s="63" t="s">
        <v>413</v>
      </c>
      <c r="D134" s="65"/>
      <c r="E134" s="67">
        <v>1000</v>
      </c>
      <c r="F134" s="45">
        <f t="shared" si="0"/>
        <v>3180411</v>
      </c>
      <c r="G134" s="3"/>
      <c r="H134" s="3"/>
      <c r="I134" s="3"/>
      <c r="J134" s="3"/>
      <c r="K134" s="3"/>
      <c r="L134" s="3"/>
      <c r="M134" s="3"/>
      <c r="N134" s="3"/>
      <c r="O134" s="3"/>
      <c r="P134" s="3"/>
      <c r="Q134" s="3"/>
      <c r="R134" s="4"/>
    </row>
    <row r="135" spans="1:18" ht="16.5" customHeight="1">
      <c r="A135" s="62">
        <v>63</v>
      </c>
      <c r="B135" s="62" t="s">
        <v>320</v>
      </c>
      <c r="C135" s="63" t="s">
        <v>417</v>
      </c>
      <c r="D135" s="65"/>
      <c r="E135" s="67">
        <v>1000</v>
      </c>
      <c r="F135" s="45">
        <f t="shared" si="0"/>
        <v>3179411</v>
      </c>
      <c r="G135" s="3"/>
      <c r="H135" s="3"/>
      <c r="I135" s="3"/>
      <c r="J135" s="3"/>
      <c r="K135" s="3"/>
      <c r="L135" s="3"/>
      <c r="M135" s="3"/>
      <c r="N135" s="3"/>
      <c r="O135" s="3"/>
      <c r="P135" s="3"/>
      <c r="Q135" s="3"/>
      <c r="R135" s="4"/>
    </row>
    <row r="136" spans="1:18" ht="16.5" customHeight="1">
      <c r="A136" s="62">
        <v>64</v>
      </c>
      <c r="B136" s="62" t="s">
        <v>320</v>
      </c>
      <c r="C136" s="63" t="s">
        <v>420</v>
      </c>
      <c r="D136" s="65"/>
      <c r="E136" s="67">
        <v>1000</v>
      </c>
      <c r="F136" s="45">
        <f t="shared" si="0"/>
        <v>3178411</v>
      </c>
      <c r="G136" s="3"/>
      <c r="H136" s="3"/>
      <c r="I136" s="3"/>
      <c r="J136" s="3"/>
      <c r="K136" s="3"/>
      <c r="L136" s="3"/>
      <c r="M136" s="3"/>
      <c r="N136" s="3"/>
      <c r="O136" s="3"/>
      <c r="P136" s="3"/>
      <c r="Q136" s="3"/>
      <c r="R136" s="4"/>
    </row>
    <row r="137" spans="1:18" ht="16.5" customHeight="1">
      <c r="A137" s="62">
        <v>65</v>
      </c>
      <c r="B137" s="62" t="s">
        <v>320</v>
      </c>
      <c r="C137" s="63" t="s">
        <v>422</v>
      </c>
      <c r="D137" s="65"/>
      <c r="E137" s="67">
        <v>1000</v>
      </c>
      <c r="F137" s="45">
        <f t="shared" si="0"/>
        <v>3177411</v>
      </c>
      <c r="G137" s="3"/>
      <c r="H137" s="3"/>
      <c r="I137" s="3"/>
      <c r="J137" s="3"/>
      <c r="K137" s="3"/>
      <c r="L137" s="3"/>
      <c r="M137" s="3"/>
      <c r="N137" s="3"/>
      <c r="O137" s="3"/>
      <c r="P137" s="3"/>
      <c r="Q137" s="3"/>
      <c r="R137" s="4"/>
    </row>
    <row r="138" spans="1:18" ht="16.5" customHeight="1">
      <c r="A138" s="62">
        <v>66</v>
      </c>
      <c r="B138" s="62" t="s">
        <v>320</v>
      </c>
      <c r="C138" s="63" t="s">
        <v>434</v>
      </c>
      <c r="D138" s="65"/>
      <c r="E138" s="67">
        <v>3780</v>
      </c>
      <c r="F138" s="45">
        <f t="shared" si="0"/>
        <v>3173631</v>
      </c>
      <c r="G138" s="3"/>
      <c r="H138" s="3"/>
      <c r="I138" s="3"/>
      <c r="J138" s="3"/>
      <c r="K138" s="3"/>
      <c r="L138" s="3"/>
      <c r="M138" s="3"/>
      <c r="N138" s="3"/>
      <c r="O138" s="3"/>
      <c r="P138" s="3"/>
      <c r="Q138" s="3"/>
      <c r="R138" s="4"/>
    </row>
    <row r="139" spans="1:18" ht="16.5" customHeight="1">
      <c r="A139" s="62">
        <v>67</v>
      </c>
      <c r="B139" s="62" t="s">
        <v>320</v>
      </c>
      <c r="C139" s="63" t="s">
        <v>479</v>
      </c>
      <c r="D139" s="65"/>
      <c r="E139" s="67">
        <v>750</v>
      </c>
      <c r="F139" s="45">
        <f t="shared" si="0"/>
        <v>3172881</v>
      </c>
      <c r="G139" s="3"/>
      <c r="H139" s="3"/>
      <c r="I139" s="3"/>
      <c r="J139" s="3"/>
      <c r="K139" s="3"/>
      <c r="L139" s="3"/>
      <c r="M139" s="3"/>
      <c r="N139" s="3"/>
      <c r="O139" s="3"/>
      <c r="P139" s="3"/>
      <c r="Q139" s="3"/>
      <c r="R139" s="4"/>
    </row>
    <row r="140" spans="1:18" ht="16.5" customHeight="1">
      <c r="A140" s="62">
        <v>68</v>
      </c>
      <c r="B140" s="62" t="s">
        <v>320</v>
      </c>
      <c r="C140" s="63" t="s">
        <v>482</v>
      </c>
      <c r="D140" s="65"/>
      <c r="E140" s="67">
        <v>6105</v>
      </c>
      <c r="F140" s="45">
        <f t="shared" si="0"/>
        <v>3166776</v>
      </c>
      <c r="G140" s="3"/>
      <c r="H140" s="3"/>
      <c r="I140" s="3"/>
      <c r="J140" s="3"/>
      <c r="K140" s="3"/>
      <c r="L140" s="3"/>
      <c r="M140" s="3"/>
      <c r="N140" s="3"/>
      <c r="O140" s="3"/>
      <c r="P140" s="3"/>
      <c r="Q140" s="3"/>
      <c r="R140" s="4"/>
    </row>
    <row r="141" spans="1:18" ht="16.5" customHeight="1">
      <c r="A141" s="62">
        <v>69</v>
      </c>
      <c r="B141" s="62" t="s">
        <v>320</v>
      </c>
      <c r="C141" s="63" t="s">
        <v>486</v>
      </c>
      <c r="D141" s="65"/>
      <c r="E141" s="67">
        <v>19500</v>
      </c>
      <c r="F141" s="45">
        <f t="shared" si="0"/>
        <v>3147276</v>
      </c>
      <c r="G141" s="3"/>
      <c r="H141" s="3"/>
      <c r="I141" s="3"/>
      <c r="J141" s="3"/>
      <c r="K141" s="3"/>
      <c r="L141" s="3"/>
      <c r="M141" s="3"/>
      <c r="N141" s="3"/>
      <c r="O141" s="3"/>
      <c r="P141" s="3"/>
      <c r="Q141" s="3"/>
      <c r="R141" s="4"/>
    </row>
    <row r="142" spans="1:18" ht="16.5" customHeight="1">
      <c r="A142" s="62">
        <v>70</v>
      </c>
      <c r="B142" s="62" t="s">
        <v>320</v>
      </c>
      <c r="C142" s="63" t="s">
        <v>471</v>
      </c>
      <c r="D142" s="65"/>
      <c r="E142" s="67">
        <v>11700</v>
      </c>
      <c r="F142" s="45">
        <f t="shared" si="0"/>
        <v>3135576</v>
      </c>
      <c r="G142" s="3"/>
      <c r="H142" s="3"/>
      <c r="I142" s="3"/>
      <c r="J142" s="3"/>
      <c r="K142" s="3"/>
      <c r="L142" s="3"/>
      <c r="M142" s="3"/>
      <c r="N142" s="3"/>
      <c r="O142" s="3"/>
      <c r="P142" s="3"/>
      <c r="Q142" s="3"/>
      <c r="R142" s="4"/>
    </row>
    <row r="143" spans="1:18" ht="16.5" customHeight="1">
      <c r="A143" s="62">
        <v>71</v>
      </c>
      <c r="B143" s="62" t="s">
        <v>320</v>
      </c>
      <c r="C143" s="63" t="s">
        <v>473</v>
      </c>
      <c r="D143" s="65"/>
      <c r="E143" s="67">
        <v>40000</v>
      </c>
      <c r="F143" s="45">
        <f t="shared" si="0"/>
        <v>3095576</v>
      </c>
      <c r="G143" s="3"/>
      <c r="H143" s="3"/>
      <c r="I143" s="3"/>
      <c r="J143" s="3"/>
      <c r="K143" s="3"/>
      <c r="L143" s="3"/>
      <c r="M143" s="3"/>
      <c r="N143" s="3"/>
      <c r="O143" s="3"/>
      <c r="P143" s="3"/>
      <c r="Q143" s="3"/>
      <c r="R143" s="4"/>
    </row>
    <row r="144" spans="1:18" ht="16.5" customHeight="1">
      <c r="A144" s="62">
        <v>72</v>
      </c>
      <c r="B144" s="62" t="s">
        <v>320</v>
      </c>
      <c r="C144" s="63" t="s">
        <v>475</v>
      </c>
      <c r="D144" s="65"/>
      <c r="E144" s="67">
        <v>74050</v>
      </c>
      <c r="F144" s="45">
        <f t="shared" si="0"/>
        <v>3021526</v>
      </c>
      <c r="G144" s="3"/>
      <c r="H144" s="3"/>
      <c r="I144" s="3"/>
      <c r="J144" s="3"/>
      <c r="K144" s="3"/>
      <c r="L144" s="3"/>
      <c r="M144" s="3"/>
      <c r="N144" s="3"/>
      <c r="O144" s="3"/>
      <c r="P144" s="3"/>
      <c r="Q144" s="3"/>
      <c r="R144" s="4"/>
    </row>
    <row r="145" spans="1:18" ht="16.5" customHeight="1">
      <c r="A145" s="62">
        <v>73</v>
      </c>
      <c r="B145" s="62" t="s">
        <v>477</v>
      </c>
      <c r="C145" s="63" t="s">
        <v>500</v>
      </c>
      <c r="D145" s="65"/>
      <c r="E145" s="67">
        <v>17200</v>
      </c>
      <c r="F145" s="45">
        <f t="shared" si="0"/>
        <v>3004326</v>
      </c>
      <c r="G145" s="3"/>
      <c r="H145" s="3"/>
      <c r="I145" s="3"/>
      <c r="J145" s="3"/>
      <c r="K145" s="3"/>
      <c r="L145" s="3"/>
      <c r="M145" s="3"/>
      <c r="N145" s="3"/>
      <c r="O145" s="3"/>
      <c r="P145" s="3"/>
      <c r="Q145" s="3"/>
      <c r="R145" s="4"/>
    </row>
    <row r="146" spans="1:18" ht="16.5" customHeight="1">
      <c r="A146" s="62">
        <v>74</v>
      </c>
      <c r="B146" s="62" t="s">
        <v>477</v>
      </c>
      <c r="C146" s="118" t="s">
        <v>478</v>
      </c>
      <c r="D146" s="65"/>
      <c r="E146" s="67">
        <v>1480</v>
      </c>
      <c r="F146" s="45">
        <f t="shared" si="0"/>
        <v>3002846</v>
      </c>
      <c r="G146" s="3"/>
      <c r="H146" s="3"/>
      <c r="I146" s="3"/>
      <c r="J146" s="3"/>
      <c r="K146" s="3"/>
      <c r="L146" s="3"/>
      <c r="M146" s="3"/>
      <c r="N146" s="3"/>
      <c r="O146" s="3"/>
      <c r="P146" s="3"/>
      <c r="Q146" s="3"/>
      <c r="R146" s="4"/>
    </row>
    <row r="147" spans="1:18" ht="16.5" customHeight="1">
      <c r="A147" s="62">
        <v>75</v>
      </c>
      <c r="B147" s="62" t="s">
        <v>477</v>
      </c>
      <c r="C147" s="63" t="s">
        <v>481</v>
      </c>
      <c r="D147" s="65"/>
      <c r="E147" s="67">
        <v>2205</v>
      </c>
      <c r="F147" s="45">
        <f t="shared" si="0"/>
        <v>3000641</v>
      </c>
      <c r="G147" s="3"/>
      <c r="H147" s="3"/>
      <c r="I147" s="3"/>
      <c r="J147" s="3"/>
      <c r="K147" s="3"/>
      <c r="L147" s="3"/>
      <c r="M147" s="3"/>
      <c r="N147" s="3"/>
      <c r="O147" s="3"/>
      <c r="P147" s="3"/>
      <c r="Q147" s="3"/>
      <c r="R147" s="4"/>
    </row>
    <row r="148" spans="1:18" ht="16.5" customHeight="1">
      <c r="A148" s="62">
        <v>76</v>
      </c>
      <c r="B148" s="62" t="s">
        <v>477</v>
      </c>
      <c r="C148" s="63" t="s">
        <v>484</v>
      </c>
      <c r="D148" s="65"/>
      <c r="E148" s="67">
        <v>750</v>
      </c>
      <c r="F148" s="45">
        <f t="shared" si="0"/>
        <v>2999891</v>
      </c>
      <c r="G148" s="3"/>
      <c r="H148" s="3"/>
      <c r="I148" s="3"/>
      <c r="J148" s="3"/>
      <c r="K148" s="3"/>
      <c r="L148" s="3"/>
      <c r="M148" s="3"/>
      <c r="N148" s="3"/>
      <c r="O148" s="3"/>
      <c r="P148" s="3"/>
      <c r="Q148" s="3"/>
      <c r="R148" s="4"/>
    </row>
    <row r="149" spans="1:18" ht="16.5" customHeight="1">
      <c r="A149" s="124">
        <v>77</v>
      </c>
      <c r="B149" s="124" t="s">
        <v>477</v>
      </c>
      <c r="C149" s="118" t="s">
        <v>505</v>
      </c>
      <c r="D149" s="65"/>
      <c r="E149" s="126">
        <v>3000</v>
      </c>
      <c r="F149" s="45">
        <f t="shared" si="0"/>
        <v>2996891</v>
      </c>
      <c r="G149" s="3"/>
      <c r="H149" s="3"/>
      <c r="I149" s="3"/>
      <c r="J149" s="3"/>
      <c r="K149" s="3"/>
      <c r="L149" s="3"/>
      <c r="M149" s="3"/>
      <c r="N149" s="3"/>
      <c r="O149" s="3"/>
      <c r="P149" s="3"/>
      <c r="Q149" s="3"/>
      <c r="R149" s="4"/>
    </row>
    <row r="150" spans="1:18" ht="16.5" customHeight="1">
      <c r="A150" s="124">
        <v>78</v>
      </c>
      <c r="B150" s="124" t="s">
        <v>477</v>
      </c>
      <c r="C150" s="118" t="s">
        <v>489</v>
      </c>
      <c r="D150" s="65"/>
      <c r="E150" s="126">
        <v>3080</v>
      </c>
      <c r="F150" s="45">
        <f t="shared" si="0"/>
        <v>2993811</v>
      </c>
      <c r="G150" s="3"/>
      <c r="H150" s="3"/>
      <c r="I150" s="3"/>
      <c r="J150" s="3"/>
      <c r="K150" s="3"/>
      <c r="L150" s="3"/>
      <c r="M150" s="3"/>
      <c r="N150" s="3"/>
      <c r="O150" s="3"/>
      <c r="P150" s="3"/>
      <c r="Q150" s="3"/>
      <c r="R150" s="4"/>
    </row>
    <row r="151" spans="1:18" ht="16.5" customHeight="1">
      <c r="A151" s="124">
        <v>79</v>
      </c>
      <c r="B151" s="124" t="s">
        <v>477</v>
      </c>
      <c r="C151" s="118" t="s">
        <v>491</v>
      </c>
      <c r="D151" s="65"/>
      <c r="E151" s="126">
        <v>27000</v>
      </c>
      <c r="F151" s="45">
        <f t="shared" si="0"/>
        <v>2966811</v>
      </c>
      <c r="G151" s="3"/>
      <c r="H151" s="3"/>
      <c r="I151" s="3"/>
      <c r="J151" s="3"/>
      <c r="K151" s="3"/>
      <c r="L151" s="3"/>
      <c r="M151" s="3"/>
      <c r="N151" s="3"/>
      <c r="O151" s="3"/>
      <c r="P151" s="3"/>
      <c r="Q151" s="3"/>
      <c r="R151" s="4"/>
    </row>
    <row r="152" spans="1:18" ht="16.5" customHeight="1">
      <c r="A152" s="124">
        <v>80</v>
      </c>
      <c r="B152" s="124" t="s">
        <v>477</v>
      </c>
      <c r="C152" s="118" t="s">
        <v>493</v>
      </c>
      <c r="D152" s="65"/>
      <c r="E152" s="126">
        <v>12800</v>
      </c>
      <c r="F152" s="45">
        <f t="shared" si="0"/>
        <v>2954011</v>
      </c>
      <c r="G152" s="3"/>
      <c r="H152" s="3"/>
      <c r="I152" s="3"/>
      <c r="J152" s="3"/>
      <c r="K152" s="3"/>
      <c r="L152" s="3"/>
      <c r="M152" s="3"/>
      <c r="N152" s="3"/>
      <c r="O152" s="3"/>
      <c r="P152" s="3"/>
      <c r="Q152" s="3"/>
      <c r="R152" s="4"/>
    </row>
    <row r="153" spans="1:18" ht="16.5" customHeight="1">
      <c r="A153" s="124">
        <v>81</v>
      </c>
      <c r="B153" s="124" t="s">
        <v>263</v>
      </c>
      <c r="C153" s="118" t="s">
        <v>495</v>
      </c>
      <c r="D153" s="65"/>
      <c r="E153" s="126">
        <v>3000</v>
      </c>
      <c r="F153" s="45">
        <f t="shared" si="0"/>
        <v>2951011</v>
      </c>
      <c r="G153" s="3"/>
      <c r="H153" s="3"/>
      <c r="I153" s="3"/>
      <c r="J153" s="3"/>
      <c r="K153" s="3"/>
      <c r="L153" s="3"/>
      <c r="M153" s="3"/>
      <c r="N153" s="3"/>
      <c r="O153" s="3"/>
      <c r="P153" s="3"/>
      <c r="Q153" s="3"/>
      <c r="R153" s="4"/>
    </row>
    <row r="154" spans="1:18" ht="16.5" customHeight="1">
      <c r="A154" s="124">
        <v>82</v>
      </c>
      <c r="B154" s="124" t="s">
        <v>263</v>
      </c>
      <c r="C154" s="118" t="s">
        <v>518</v>
      </c>
      <c r="D154" s="65"/>
      <c r="E154" s="126">
        <v>5166</v>
      </c>
      <c r="F154" s="45">
        <f t="shared" si="0"/>
        <v>2945845</v>
      </c>
      <c r="G154" s="3"/>
      <c r="H154" s="3"/>
      <c r="I154" s="3"/>
      <c r="J154" s="3"/>
      <c r="K154" s="3"/>
      <c r="L154" s="3"/>
      <c r="M154" s="3"/>
      <c r="N154" s="3"/>
      <c r="O154" s="3"/>
      <c r="P154" s="3"/>
      <c r="Q154" s="3"/>
      <c r="R154" s="4"/>
    </row>
    <row r="155" spans="1:18" ht="16.5" customHeight="1">
      <c r="A155" s="124">
        <v>83</v>
      </c>
      <c r="B155" s="124" t="s">
        <v>263</v>
      </c>
      <c r="C155" s="118" t="s">
        <v>519</v>
      </c>
      <c r="D155" s="65"/>
      <c r="E155" s="126">
        <v>5280</v>
      </c>
      <c r="F155" s="45">
        <f t="shared" si="0"/>
        <v>2940565</v>
      </c>
      <c r="G155" s="3"/>
      <c r="H155" s="3"/>
      <c r="I155" s="3"/>
      <c r="J155" s="3"/>
      <c r="K155" s="3"/>
      <c r="L155" s="3"/>
      <c r="M155" s="3"/>
      <c r="N155" s="3"/>
      <c r="O155" s="3"/>
      <c r="P155" s="3"/>
      <c r="Q155" s="3"/>
      <c r="R155" s="4"/>
    </row>
    <row r="156" spans="1:18" ht="16.5" customHeight="1">
      <c r="A156" s="124">
        <v>84</v>
      </c>
      <c r="B156" s="124" t="s">
        <v>263</v>
      </c>
      <c r="C156" s="118" t="s">
        <v>520</v>
      </c>
      <c r="D156" s="65"/>
      <c r="E156" s="126">
        <v>400</v>
      </c>
      <c r="F156" s="45">
        <f t="shared" si="0"/>
        <v>2940165</v>
      </c>
      <c r="G156" s="3"/>
      <c r="H156" s="3"/>
      <c r="I156" s="3"/>
      <c r="J156" s="3"/>
      <c r="K156" s="3"/>
      <c r="L156" s="3"/>
      <c r="M156" s="3"/>
      <c r="N156" s="3"/>
      <c r="O156" s="3"/>
      <c r="P156" s="3"/>
      <c r="Q156" s="3"/>
      <c r="R156" s="4"/>
    </row>
    <row r="157" spans="1:18" ht="16.5" customHeight="1">
      <c r="A157" s="124">
        <v>85</v>
      </c>
      <c r="B157" s="124" t="s">
        <v>263</v>
      </c>
      <c r="C157" s="118" t="s">
        <v>523</v>
      </c>
      <c r="D157" s="65"/>
      <c r="E157" s="126">
        <v>2000</v>
      </c>
      <c r="F157" s="45">
        <f>F152+D157-E157</f>
        <v>2952011</v>
      </c>
      <c r="G157" s="3"/>
      <c r="H157" s="3"/>
      <c r="I157" s="3"/>
      <c r="J157" s="3"/>
      <c r="K157" s="3"/>
      <c r="L157" s="3"/>
      <c r="M157" s="3"/>
      <c r="N157" s="3"/>
      <c r="O157" s="3"/>
      <c r="P157" s="3"/>
      <c r="Q157" s="3"/>
      <c r="R157" s="4"/>
    </row>
    <row r="158" spans="1:18" ht="16.5" customHeight="1">
      <c r="A158" s="124">
        <v>86</v>
      </c>
      <c r="B158" s="124" t="s">
        <v>263</v>
      </c>
      <c r="C158" s="118" t="s">
        <v>497</v>
      </c>
      <c r="D158" s="65"/>
      <c r="E158" s="126">
        <v>15000</v>
      </c>
      <c r="F158" s="45">
        <f t="shared" ref="F158:F217" si="1">F157+D158-E158</f>
        <v>2937011</v>
      </c>
      <c r="G158" s="3"/>
      <c r="H158" s="3"/>
      <c r="I158" s="3"/>
      <c r="J158" s="3"/>
      <c r="K158" s="3"/>
      <c r="L158" s="3"/>
      <c r="M158" s="3"/>
      <c r="N158" s="3"/>
      <c r="O158" s="3"/>
      <c r="P158" s="3"/>
      <c r="Q158" s="3"/>
      <c r="R158" s="4"/>
    </row>
    <row r="159" spans="1:18" ht="16.5" customHeight="1">
      <c r="A159" s="124">
        <v>87</v>
      </c>
      <c r="B159" s="124" t="s">
        <v>441</v>
      </c>
      <c r="C159" s="118" t="s">
        <v>442</v>
      </c>
      <c r="D159" s="65"/>
      <c r="E159" s="126">
        <v>4500</v>
      </c>
      <c r="F159" s="45">
        <f t="shared" si="1"/>
        <v>2932511</v>
      </c>
      <c r="G159" s="129"/>
      <c r="H159" s="3"/>
      <c r="I159" s="3"/>
      <c r="J159" s="3"/>
      <c r="K159" s="3"/>
      <c r="L159" s="3"/>
      <c r="M159" s="3"/>
      <c r="N159" s="3"/>
      <c r="O159" s="3"/>
      <c r="P159" s="3"/>
      <c r="Q159" s="3"/>
      <c r="R159" s="4"/>
    </row>
    <row r="160" spans="1:18" ht="16.5" customHeight="1">
      <c r="A160" s="124">
        <v>88</v>
      </c>
      <c r="B160" s="124" t="s">
        <v>441</v>
      </c>
      <c r="C160" s="118" t="s">
        <v>541</v>
      </c>
      <c r="D160" s="65"/>
      <c r="E160" s="126">
        <v>18000</v>
      </c>
      <c r="F160" s="45">
        <f t="shared" si="1"/>
        <v>2914511</v>
      </c>
      <c r="G160" s="129"/>
      <c r="H160" s="3"/>
      <c r="I160" s="3"/>
      <c r="J160" s="3"/>
      <c r="K160" s="3"/>
      <c r="L160" s="3"/>
      <c r="M160" s="3"/>
      <c r="N160" s="3"/>
      <c r="O160" s="3"/>
      <c r="P160" s="3"/>
      <c r="Q160" s="3"/>
      <c r="R160" s="4"/>
    </row>
    <row r="161" spans="1:18" ht="16.5" customHeight="1">
      <c r="A161" s="124">
        <v>89</v>
      </c>
      <c r="B161" s="124" t="s">
        <v>266</v>
      </c>
      <c r="C161" s="118" t="s">
        <v>499</v>
      </c>
      <c r="D161" s="65"/>
      <c r="E161" s="126">
        <v>53600</v>
      </c>
      <c r="F161" s="45">
        <f t="shared" si="1"/>
        <v>2860911</v>
      </c>
      <c r="G161" s="3"/>
      <c r="H161" s="3"/>
      <c r="I161" s="3"/>
      <c r="J161" s="3"/>
      <c r="K161" s="3"/>
      <c r="L161" s="3"/>
      <c r="M161" s="3"/>
      <c r="N161" s="3"/>
      <c r="O161" s="3"/>
      <c r="P161" s="3"/>
      <c r="Q161" s="3"/>
      <c r="R161" s="4"/>
    </row>
    <row r="162" spans="1:18" ht="16.5" customHeight="1">
      <c r="A162" s="124">
        <v>90</v>
      </c>
      <c r="B162" s="124" t="s">
        <v>266</v>
      </c>
      <c r="C162" s="118" t="s">
        <v>525</v>
      </c>
      <c r="D162" s="65"/>
      <c r="E162" s="126">
        <v>15050</v>
      </c>
      <c r="F162" s="45">
        <f t="shared" si="1"/>
        <v>2845861</v>
      </c>
      <c r="G162" s="3"/>
      <c r="H162" s="3"/>
      <c r="I162" s="3"/>
      <c r="J162" s="3"/>
      <c r="K162" s="3"/>
      <c r="L162" s="3"/>
      <c r="M162" s="3"/>
      <c r="N162" s="3"/>
      <c r="O162" s="3"/>
      <c r="P162" s="3"/>
      <c r="Q162" s="3"/>
      <c r="R162" s="4"/>
    </row>
    <row r="163" spans="1:18" ht="16.5" customHeight="1">
      <c r="A163" s="124">
        <v>91</v>
      </c>
      <c r="B163" s="124" t="s">
        <v>188</v>
      </c>
      <c r="C163" s="118" t="s">
        <v>504</v>
      </c>
      <c r="D163" s="65"/>
      <c r="E163" s="126">
        <v>53700</v>
      </c>
      <c r="F163" s="45">
        <f t="shared" si="1"/>
        <v>2792161</v>
      </c>
      <c r="G163" s="3"/>
      <c r="H163" s="3"/>
      <c r="I163" s="3"/>
      <c r="J163" s="3"/>
      <c r="K163" s="3"/>
      <c r="L163" s="3"/>
      <c r="M163" s="3"/>
      <c r="N163" s="3"/>
      <c r="O163" s="3"/>
      <c r="P163" s="3"/>
      <c r="Q163" s="3"/>
      <c r="R163" s="4"/>
    </row>
    <row r="164" spans="1:18" ht="16.5" customHeight="1">
      <c r="A164" s="124">
        <v>92</v>
      </c>
      <c r="B164" s="124" t="s">
        <v>375</v>
      </c>
      <c r="C164" s="118" t="s">
        <v>376</v>
      </c>
      <c r="D164" s="65"/>
      <c r="E164" s="126">
        <v>3069</v>
      </c>
      <c r="F164" s="45">
        <f t="shared" si="1"/>
        <v>2789092</v>
      </c>
      <c r="G164" s="3"/>
      <c r="H164" s="3"/>
      <c r="I164" s="3"/>
      <c r="J164" s="3"/>
      <c r="K164" s="3"/>
      <c r="L164" s="3"/>
      <c r="M164" s="3"/>
      <c r="N164" s="3"/>
      <c r="O164" s="3"/>
      <c r="P164" s="3"/>
      <c r="Q164" s="3"/>
      <c r="R164" s="4"/>
    </row>
    <row r="165" spans="1:18" ht="16.5" customHeight="1">
      <c r="A165" s="124">
        <v>93</v>
      </c>
      <c r="B165" s="124" t="s">
        <v>375</v>
      </c>
      <c r="C165" s="118" t="s">
        <v>379</v>
      </c>
      <c r="D165" s="65"/>
      <c r="E165" s="126">
        <v>3771</v>
      </c>
      <c r="F165" s="45">
        <f t="shared" si="1"/>
        <v>2785321</v>
      </c>
      <c r="G165" s="3"/>
      <c r="H165" s="3"/>
      <c r="I165" s="3"/>
      <c r="J165" s="3"/>
      <c r="K165" s="3"/>
      <c r="L165" s="3"/>
      <c r="M165" s="3"/>
      <c r="N165" s="3"/>
      <c r="O165" s="3"/>
      <c r="P165" s="3"/>
      <c r="Q165" s="3"/>
      <c r="R165" s="4"/>
    </row>
    <row r="166" spans="1:18" ht="16.5" customHeight="1">
      <c r="A166" s="124">
        <v>94</v>
      </c>
      <c r="B166" s="124" t="s">
        <v>375</v>
      </c>
      <c r="C166" s="118" t="s">
        <v>382</v>
      </c>
      <c r="D166" s="65"/>
      <c r="E166" s="126">
        <v>5261</v>
      </c>
      <c r="F166" s="45">
        <f t="shared" si="1"/>
        <v>2780060</v>
      </c>
      <c r="G166" s="3"/>
      <c r="H166" s="3"/>
      <c r="I166" s="3"/>
      <c r="J166" s="3"/>
      <c r="K166" s="3"/>
      <c r="L166" s="3"/>
      <c r="M166" s="3"/>
      <c r="N166" s="3"/>
      <c r="O166" s="3"/>
      <c r="P166" s="3"/>
      <c r="Q166" s="3"/>
      <c r="R166" s="4"/>
    </row>
    <row r="167" spans="1:18" ht="16.5" customHeight="1">
      <c r="A167" s="124">
        <v>95</v>
      </c>
      <c r="B167" s="124" t="s">
        <v>375</v>
      </c>
      <c r="C167" s="118" t="s">
        <v>384</v>
      </c>
      <c r="D167" s="65"/>
      <c r="E167" s="126">
        <v>3930</v>
      </c>
      <c r="F167" s="45">
        <f t="shared" si="1"/>
        <v>2776130</v>
      </c>
      <c r="G167" s="3"/>
      <c r="H167" s="3"/>
      <c r="I167" s="3"/>
      <c r="J167" s="129"/>
      <c r="K167" s="129"/>
      <c r="L167" s="129"/>
      <c r="M167" s="129"/>
      <c r="N167" s="3"/>
      <c r="O167" s="3"/>
      <c r="P167" s="3"/>
      <c r="Q167" s="3"/>
      <c r="R167" s="4"/>
    </row>
    <row r="168" spans="1:18" ht="16.5" customHeight="1">
      <c r="A168" s="124">
        <v>96</v>
      </c>
      <c r="B168" s="124" t="s">
        <v>375</v>
      </c>
      <c r="C168" s="118" t="s">
        <v>507</v>
      </c>
      <c r="D168" s="65"/>
      <c r="E168" s="126">
        <v>4800</v>
      </c>
      <c r="F168" s="45">
        <f t="shared" si="1"/>
        <v>2771330</v>
      </c>
      <c r="G168" s="3"/>
      <c r="H168" s="3"/>
      <c r="I168" s="129"/>
      <c r="J168" s="129"/>
      <c r="K168" s="129"/>
      <c r="L168" s="129"/>
      <c r="M168" s="3"/>
      <c r="N168" s="3"/>
      <c r="O168" s="3"/>
      <c r="P168" s="3"/>
      <c r="Q168" s="3"/>
      <c r="R168" s="4"/>
    </row>
    <row r="169" spans="1:18" ht="16.5" customHeight="1">
      <c r="A169" s="124">
        <v>97</v>
      </c>
      <c r="B169" s="124" t="s">
        <v>547</v>
      </c>
      <c r="C169" s="118" t="s">
        <v>548</v>
      </c>
      <c r="D169" s="65"/>
      <c r="E169" s="126">
        <v>13000</v>
      </c>
      <c r="F169" s="45">
        <f t="shared" si="1"/>
        <v>2758330</v>
      </c>
      <c r="G169" s="3"/>
      <c r="H169" s="3"/>
      <c r="I169" s="129"/>
      <c r="J169" s="129"/>
      <c r="K169" s="3"/>
      <c r="L169" s="3"/>
      <c r="M169" s="3"/>
      <c r="N169" s="3"/>
      <c r="O169" s="3"/>
      <c r="P169" s="3"/>
      <c r="Q169" s="3"/>
      <c r="R169" s="4"/>
    </row>
    <row r="170" spans="1:18" ht="16.5" customHeight="1">
      <c r="A170" s="136" t="s">
        <v>549</v>
      </c>
      <c r="B170" s="124" t="s">
        <v>193</v>
      </c>
      <c r="C170" s="118" t="s">
        <v>552</v>
      </c>
      <c r="D170" s="48"/>
      <c r="E170" s="126">
        <v>310000</v>
      </c>
      <c r="F170" s="45">
        <f t="shared" si="1"/>
        <v>2448330</v>
      </c>
      <c r="G170" s="3"/>
      <c r="H170" s="3"/>
      <c r="I170" s="129"/>
      <c r="J170" s="129"/>
      <c r="K170" s="129"/>
      <c r="L170" s="3"/>
      <c r="M170" s="3"/>
      <c r="N170" s="3"/>
      <c r="O170" s="3"/>
      <c r="P170" s="3"/>
      <c r="Q170" s="3"/>
      <c r="R170" s="4"/>
    </row>
    <row r="171" spans="1:18" ht="16.5" customHeight="1">
      <c r="A171" s="124">
        <v>99</v>
      </c>
      <c r="B171" s="124" t="s">
        <v>426</v>
      </c>
      <c r="C171" s="118" t="s">
        <v>427</v>
      </c>
      <c r="D171" s="65"/>
      <c r="E171" s="126">
        <v>1000</v>
      </c>
      <c r="F171" s="45">
        <f t="shared" si="1"/>
        <v>2447330</v>
      </c>
      <c r="G171" s="3"/>
      <c r="H171" s="129"/>
      <c r="I171" s="129"/>
      <c r="J171" s="129"/>
      <c r="K171" s="3"/>
      <c r="L171" s="129"/>
      <c r="M171" s="129"/>
      <c r="N171" s="3"/>
      <c r="O171" s="3"/>
      <c r="P171" s="3"/>
      <c r="Q171" s="3"/>
      <c r="R171" s="4"/>
    </row>
    <row r="172" spans="1:18" ht="16.5" customHeight="1">
      <c r="A172" s="124">
        <v>100</v>
      </c>
      <c r="B172" s="124" t="s">
        <v>426</v>
      </c>
      <c r="C172" s="118" t="s">
        <v>509</v>
      </c>
      <c r="D172" s="65"/>
      <c r="E172" s="126">
        <v>58500</v>
      </c>
      <c r="F172" s="45">
        <f t="shared" si="1"/>
        <v>2388830</v>
      </c>
      <c r="G172" s="3"/>
      <c r="H172" s="129"/>
      <c r="I172" s="129"/>
      <c r="J172" s="3"/>
      <c r="K172" s="3"/>
      <c r="L172" s="3"/>
      <c r="M172" s="3"/>
      <c r="N172" s="3"/>
      <c r="O172" s="3"/>
      <c r="P172" s="3"/>
      <c r="Q172" s="3"/>
      <c r="R172" s="4"/>
    </row>
    <row r="173" spans="1:18" ht="16.5" customHeight="1">
      <c r="A173" s="124">
        <v>101</v>
      </c>
      <c r="B173" s="124" t="s">
        <v>426</v>
      </c>
      <c r="C173" s="118" t="s">
        <v>511</v>
      </c>
      <c r="D173" s="65"/>
      <c r="E173" s="126">
        <v>49350</v>
      </c>
      <c r="F173" s="45">
        <f t="shared" si="1"/>
        <v>2339480</v>
      </c>
      <c r="G173" s="3"/>
      <c r="H173" s="129"/>
      <c r="I173" s="129"/>
      <c r="J173" s="129"/>
      <c r="K173" s="129"/>
      <c r="L173" s="129"/>
      <c r="M173" s="129"/>
      <c r="N173" s="129"/>
      <c r="O173" s="129"/>
      <c r="P173" s="3"/>
      <c r="Q173" s="3"/>
      <c r="R173" s="4"/>
    </row>
    <row r="174" spans="1:18" ht="16.5" customHeight="1">
      <c r="A174" s="124">
        <v>102</v>
      </c>
      <c r="B174" s="124" t="s">
        <v>212</v>
      </c>
      <c r="C174" s="118" t="s">
        <v>555</v>
      </c>
      <c r="D174" s="65"/>
      <c r="E174" s="126">
        <v>1396</v>
      </c>
      <c r="F174" s="45">
        <f t="shared" si="1"/>
        <v>2338084</v>
      </c>
      <c r="G174" s="3"/>
      <c r="H174" s="129"/>
      <c r="I174" s="129"/>
      <c r="J174" s="3"/>
      <c r="K174" s="129"/>
      <c r="L174" s="129"/>
      <c r="M174" s="129"/>
      <c r="N174" s="129"/>
      <c r="O174" s="129"/>
      <c r="P174" s="3"/>
      <c r="Q174" s="3"/>
      <c r="R174" s="4"/>
    </row>
    <row r="175" spans="1:18" ht="16.5" customHeight="1">
      <c r="A175" s="124">
        <v>103</v>
      </c>
      <c r="B175" s="124" t="s">
        <v>527</v>
      </c>
      <c r="C175" s="118" t="s">
        <v>558</v>
      </c>
      <c r="D175" s="65"/>
      <c r="E175" s="126">
        <v>2320</v>
      </c>
      <c r="F175" s="45">
        <f t="shared" si="1"/>
        <v>2335764</v>
      </c>
      <c r="G175" s="3"/>
      <c r="H175" s="3"/>
      <c r="I175" s="3"/>
      <c r="J175" s="3"/>
      <c r="K175" s="129"/>
      <c r="L175" s="3"/>
      <c r="M175" s="129"/>
      <c r="N175" s="3"/>
      <c r="O175" s="3"/>
      <c r="P175" s="3"/>
      <c r="Q175" s="3"/>
      <c r="R175" s="4"/>
    </row>
    <row r="176" spans="1:18" ht="16.5" customHeight="1">
      <c r="A176" s="124">
        <v>104</v>
      </c>
      <c r="B176" s="124" t="s">
        <v>527</v>
      </c>
      <c r="C176" s="118" t="s">
        <v>528</v>
      </c>
      <c r="D176" s="65"/>
      <c r="E176" s="126">
        <v>3300</v>
      </c>
      <c r="F176" s="45">
        <f t="shared" si="1"/>
        <v>2332464</v>
      </c>
      <c r="G176" s="3"/>
      <c r="H176" s="3"/>
      <c r="I176" s="3"/>
      <c r="J176" s="129"/>
      <c r="K176" s="129"/>
      <c r="L176" s="129"/>
      <c r="M176" s="129"/>
      <c r="N176" s="129"/>
      <c r="O176" s="129"/>
      <c r="P176" s="3"/>
      <c r="Q176" s="3"/>
      <c r="R176" s="4"/>
    </row>
    <row r="177" spans="1:18" ht="16.5" customHeight="1">
      <c r="A177" s="124">
        <v>105</v>
      </c>
      <c r="B177" s="124" t="s">
        <v>527</v>
      </c>
      <c r="C177" s="118" t="s">
        <v>530</v>
      </c>
      <c r="D177" s="65"/>
      <c r="E177" s="126">
        <v>6000</v>
      </c>
      <c r="F177" s="45">
        <f t="shared" si="1"/>
        <v>2326464</v>
      </c>
      <c r="G177" s="3"/>
      <c r="H177" s="3"/>
      <c r="I177" s="3"/>
      <c r="J177" s="3"/>
      <c r="K177" s="3"/>
      <c r="L177" s="3"/>
      <c r="M177" s="3"/>
      <c r="N177" s="3"/>
      <c r="O177" s="3"/>
      <c r="P177" s="3"/>
      <c r="Q177" s="3"/>
      <c r="R177" s="4"/>
    </row>
    <row r="178" spans="1:18" ht="16.5" customHeight="1">
      <c r="A178" s="124">
        <v>106</v>
      </c>
      <c r="B178" s="124" t="s">
        <v>350</v>
      </c>
      <c r="C178" s="118" t="s">
        <v>562</v>
      </c>
      <c r="D178" s="65"/>
      <c r="E178" s="126">
        <v>4500</v>
      </c>
      <c r="F178" s="45">
        <f t="shared" si="1"/>
        <v>2321964</v>
      </c>
      <c r="G178" s="3"/>
      <c r="H178" s="3"/>
      <c r="I178" s="3"/>
      <c r="J178" s="129"/>
      <c r="K178" s="3"/>
      <c r="L178" s="3"/>
      <c r="M178" s="3"/>
      <c r="N178" s="3"/>
      <c r="O178" s="3"/>
      <c r="P178" s="3"/>
      <c r="Q178" s="3"/>
      <c r="R178" s="4"/>
    </row>
    <row r="179" spans="1:18" ht="16.5" customHeight="1">
      <c r="A179" s="124">
        <v>107</v>
      </c>
      <c r="B179" s="124" t="s">
        <v>350</v>
      </c>
      <c r="C179" s="118" t="s">
        <v>563</v>
      </c>
      <c r="D179" s="65"/>
      <c r="E179" s="126">
        <v>5500</v>
      </c>
      <c r="F179" s="45">
        <f t="shared" si="1"/>
        <v>2316464</v>
      </c>
      <c r="G179" s="3"/>
      <c r="H179" s="3"/>
      <c r="I179" s="3"/>
      <c r="J179" s="129"/>
      <c r="K179" s="3"/>
      <c r="L179" s="3"/>
      <c r="M179" s="3"/>
      <c r="N179" s="3"/>
      <c r="O179" s="3"/>
      <c r="P179" s="3"/>
      <c r="Q179" s="3"/>
      <c r="R179" s="4"/>
    </row>
    <row r="180" spans="1:18" ht="16.5" customHeight="1">
      <c r="A180" s="124">
        <v>108</v>
      </c>
      <c r="B180" s="124" t="s">
        <v>350</v>
      </c>
      <c r="C180" s="118" t="s">
        <v>351</v>
      </c>
      <c r="D180" s="65"/>
      <c r="E180" s="126">
        <v>800</v>
      </c>
      <c r="F180" s="45">
        <f t="shared" si="1"/>
        <v>2315664</v>
      </c>
      <c r="G180" s="3"/>
      <c r="H180" s="3"/>
      <c r="I180" s="3"/>
      <c r="J180" s="129"/>
      <c r="K180" s="129"/>
      <c r="L180" s="3"/>
      <c r="M180" s="3"/>
      <c r="N180" s="3"/>
      <c r="O180" s="3"/>
      <c r="P180" s="3"/>
      <c r="Q180" s="3"/>
      <c r="R180" s="4"/>
    </row>
    <row r="181" spans="1:18" ht="16.5" customHeight="1">
      <c r="A181" s="124">
        <v>109</v>
      </c>
      <c r="B181" s="124" t="s">
        <v>513</v>
      </c>
      <c r="C181" s="118" t="s">
        <v>514</v>
      </c>
      <c r="D181" s="65"/>
      <c r="E181" s="126">
        <v>27500</v>
      </c>
      <c r="F181" s="45">
        <f t="shared" si="1"/>
        <v>2288164</v>
      </c>
      <c r="G181" s="3"/>
      <c r="H181" s="3"/>
      <c r="I181" s="3"/>
      <c r="J181" s="129"/>
      <c r="K181" s="3"/>
      <c r="L181" s="3"/>
      <c r="M181" s="3"/>
      <c r="N181" s="3"/>
      <c r="O181" s="3"/>
      <c r="P181" s="3"/>
      <c r="Q181" s="3"/>
      <c r="R181" s="4"/>
    </row>
    <row r="182" spans="1:18" ht="16.5" customHeight="1">
      <c r="A182" s="124">
        <v>110</v>
      </c>
      <c r="B182" s="124" t="s">
        <v>570</v>
      </c>
      <c r="C182" s="118" t="s">
        <v>571</v>
      </c>
      <c r="D182" s="65"/>
      <c r="E182" s="126">
        <v>3600</v>
      </c>
      <c r="F182" s="45">
        <f t="shared" si="1"/>
        <v>2284564</v>
      </c>
      <c r="G182" s="3"/>
      <c r="H182" s="3"/>
      <c r="I182" s="3"/>
      <c r="J182" s="3"/>
      <c r="K182" s="3"/>
      <c r="L182" s="3"/>
      <c r="M182" s="3"/>
      <c r="N182" s="3"/>
      <c r="O182" s="3"/>
      <c r="P182" s="3"/>
      <c r="Q182" s="3"/>
      <c r="R182" s="4"/>
    </row>
    <row r="183" spans="1:18" ht="16.5" customHeight="1">
      <c r="A183" s="124">
        <v>111</v>
      </c>
      <c r="B183" s="124" t="s">
        <v>570</v>
      </c>
      <c r="C183" s="118" t="s">
        <v>574</v>
      </c>
      <c r="D183" s="65"/>
      <c r="E183" s="126">
        <v>7200</v>
      </c>
      <c r="F183" s="45">
        <f t="shared" si="1"/>
        <v>2277364</v>
      </c>
      <c r="G183" s="3"/>
      <c r="H183" s="3"/>
      <c r="I183" s="3"/>
      <c r="J183" s="3"/>
      <c r="K183" s="3"/>
      <c r="L183" s="3"/>
      <c r="M183" s="3"/>
      <c r="N183" s="3"/>
      <c r="O183" s="3"/>
      <c r="P183" s="3"/>
      <c r="Q183" s="3"/>
      <c r="R183" s="4"/>
    </row>
    <row r="184" spans="1:18" ht="16.5" customHeight="1">
      <c r="A184" s="124">
        <v>112</v>
      </c>
      <c r="B184" s="124" t="s">
        <v>570</v>
      </c>
      <c r="C184" s="118" t="s">
        <v>576</v>
      </c>
      <c r="D184" s="65"/>
      <c r="E184" s="126">
        <v>7200</v>
      </c>
      <c r="F184" s="45">
        <f t="shared" si="1"/>
        <v>2270164</v>
      </c>
      <c r="G184" s="3"/>
      <c r="H184" s="3"/>
      <c r="I184" s="3"/>
      <c r="J184" s="3"/>
      <c r="K184" s="3"/>
      <c r="L184" s="3"/>
      <c r="M184" s="3"/>
      <c r="N184" s="3"/>
      <c r="O184" s="3"/>
      <c r="P184" s="3"/>
      <c r="Q184" s="3"/>
      <c r="R184" s="4"/>
    </row>
    <row r="185" spans="1:18" ht="16.5" customHeight="1">
      <c r="A185" s="124">
        <v>113</v>
      </c>
      <c r="B185" s="124" t="s">
        <v>570</v>
      </c>
      <c r="C185" s="118" t="s">
        <v>582</v>
      </c>
      <c r="D185" s="65"/>
      <c r="E185" s="126">
        <v>15659</v>
      </c>
      <c r="F185" s="45">
        <f t="shared" si="1"/>
        <v>2254505</v>
      </c>
      <c r="G185" s="3"/>
      <c r="H185" s="3"/>
      <c r="I185" s="3"/>
      <c r="J185" s="3"/>
      <c r="K185" s="3"/>
      <c r="L185" s="3"/>
      <c r="M185" s="3"/>
      <c r="N185" s="3"/>
      <c r="O185" s="3"/>
      <c r="P185" s="3"/>
      <c r="Q185" s="3"/>
      <c r="R185" s="4"/>
    </row>
    <row r="186" spans="1:18" ht="16.5" customHeight="1">
      <c r="A186" s="124">
        <v>114</v>
      </c>
      <c r="B186" s="124" t="s">
        <v>516</v>
      </c>
      <c r="C186" s="118" t="s">
        <v>517</v>
      </c>
      <c r="D186" s="65"/>
      <c r="E186" s="126">
        <v>25000</v>
      </c>
      <c r="F186" s="45">
        <f t="shared" si="1"/>
        <v>2229505</v>
      </c>
      <c r="G186" s="3"/>
      <c r="H186" s="3"/>
      <c r="I186" s="3"/>
      <c r="J186" s="3"/>
      <c r="K186" s="3"/>
      <c r="L186" s="3"/>
      <c r="M186" s="3"/>
      <c r="N186" s="3"/>
      <c r="O186" s="3"/>
      <c r="P186" s="3"/>
      <c r="Q186" s="3"/>
      <c r="R186" s="4"/>
    </row>
    <row r="187" spans="1:18" ht="16.5" customHeight="1">
      <c r="A187" s="124">
        <v>115</v>
      </c>
      <c r="B187" s="124" t="s">
        <v>516</v>
      </c>
      <c r="C187" s="118" t="s">
        <v>532</v>
      </c>
      <c r="D187" s="65"/>
      <c r="E187" s="126">
        <v>75000</v>
      </c>
      <c r="F187" s="45">
        <f t="shared" si="1"/>
        <v>2154505</v>
      </c>
      <c r="G187" s="3"/>
      <c r="H187" s="3"/>
      <c r="I187" s="3"/>
      <c r="J187" s="3"/>
      <c r="K187" s="3"/>
      <c r="L187" s="3"/>
      <c r="M187" s="3"/>
      <c r="N187" s="3"/>
      <c r="O187" s="3"/>
      <c r="P187" s="3"/>
      <c r="Q187" s="3"/>
      <c r="R187" s="4"/>
    </row>
    <row r="188" spans="1:18" ht="16.5" customHeight="1">
      <c r="A188" s="124">
        <v>116</v>
      </c>
      <c r="B188" s="124" t="s">
        <v>534</v>
      </c>
      <c r="C188" s="118" t="s">
        <v>535</v>
      </c>
      <c r="D188" s="65"/>
      <c r="E188" s="126">
        <v>11000</v>
      </c>
      <c r="F188" s="45">
        <f t="shared" si="1"/>
        <v>2143505</v>
      </c>
      <c r="G188" s="3"/>
      <c r="H188" s="3"/>
      <c r="I188" s="3"/>
      <c r="J188" s="3"/>
      <c r="K188" s="3"/>
      <c r="L188" s="3"/>
      <c r="M188" s="3"/>
      <c r="N188" s="3"/>
      <c r="O188" s="3"/>
      <c r="P188" s="3"/>
      <c r="Q188" s="3"/>
      <c r="R188" s="4"/>
    </row>
    <row r="189" spans="1:18" ht="16.5" customHeight="1">
      <c r="A189" s="124">
        <v>117</v>
      </c>
      <c r="B189" s="124" t="s">
        <v>200</v>
      </c>
      <c r="C189" s="118" t="s">
        <v>588</v>
      </c>
      <c r="D189" s="65"/>
      <c r="E189" s="126">
        <v>10000</v>
      </c>
      <c r="F189" s="45">
        <f t="shared" si="1"/>
        <v>2133505</v>
      </c>
      <c r="G189" s="129"/>
      <c r="H189" s="3"/>
      <c r="I189" s="3"/>
      <c r="J189" s="3"/>
      <c r="K189" s="3"/>
      <c r="L189" s="3"/>
      <c r="M189" s="3"/>
      <c r="N189" s="3"/>
      <c r="O189" s="3"/>
      <c r="P189" s="3"/>
      <c r="Q189" s="3"/>
      <c r="R189" s="4"/>
    </row>
    <row r="190" spans="1:18" ht="16.5" customHeight="1">
      <c r="A190" s="124">
        <v>118</v>
      </c>
      <c r="B190" s="124" t="s">
        <v>387</v>
      </c>
      <c r="C190" s="118" t="s">
        <v>589</v>
      </c>
      <c r="D190" s="65"/>
      <c r="E190" s="126">
        <v>2000</v>
      </c>
      <c r="F190" s="45">
        <f t="shared" si="1"/>
        <v>2131505</v>
      </c>
      <c r="G190" s="3"/>
      <c r="H190" s="129"/>
      <c r="I190" s="3"/>
      <c r="J190" s="3"/>
      <c r="K190" s="3"/>
      <c r="L190" s="3"/>
      <c r="M190" s="3"/>
      <c r="N190" s="3"/>
      <c r="O190" s="3"/>
      <c r="P190" s="3"/>
      <c r="Q190" s="3"/>
      <c r="R190" s="4"/>
    </row>
    <row r="191" spans="1:18" ht="16.5" customHeight="1">
      <c r="A191" s="124">
        <v>119</v>
      </c>
      <c r="B191" s="124" t="s">
        <v>387</v>
      </c>
      <c r="C191" s="118" t="s">
        <v>388</v>
      </c>
      <c r="D191" s="65"/>
      <c r="E191" s="126">
        <v>1700</v>
      </c>
      <c r="F191" s="45">
        <f t="shared" si="1"/>
        <v>2129805</v>
      </c>
      <c r="G191" s="3"/>
      <c r="H191" s="129"/>
      <c r="I191" s="3"/>
      <c r="J191" s="129"/>
      <c r="K191" s="129"/>
      <c r="L191" s="129"/>
      <c r="M191" s="129"/>
      <c r="N191" s="129"/>
      <c r="O191" s="129"/>
      <c r="P191" s="3"/>
      <c r="Q191" s="3"/>
      <c r="R191" s="4"/>
    </row>
    <row r="192" spans="1:18" ht="16.5" customHeight="1">
      <c r="A192" s="124">
        <v>120</v>
      </c>
      <c r="B192" s="124" t="s">
        <v>387</v>
      </c>
      <c r="C192" s="118" t="s">
        <v>582</v>
      </c>
      <c r="D192" s="65"/>
      <c r="E192" s="126">
        <v>841</v>
      </c>
      <c r="F192" s="45">
        <f t="shared" si="1"/>
        <v>2128964</v>
      </c>
      <c r="G192" s="3"/>
      <c r="H192" s="3"/>
      <c r="I192" s="129"/>
      <c r="J192" s="129"/>
      <c r="K192" s="129"/>
      <c r="L192" s="129"/>
      <c r="M192" s="3"/>
      <c r="N192" s="129"/>
      <c r="O192" s="129"/>
      <c r="P192" s="3"/>
      <c r="Q192" s="3"/>
      <c r="R192" s="4"/>
    </row>
    <row r="193" spans="1:18" ht="16.5" customHeight="1">
      <c r="A193" s="124">
        <v>121</v>
      </c>
      <c r="B193" s="124" t="s">
        <v>212</v>
      </c>
      <c r="C193" s="118" t="s">
        <v>590</v>
      </c>
      <c r="D193" s="48"/>
      <c r="E193" s="126">
        <v>15000</v>
      </c>
      <c r="F193" s="45">
        <f t="shared" si="1"/>
        <v>2113964</v>
      </c>
      <c r="G193" s="3"/>
      <c r="H193" s="3"/>
      <c r="I193" s="129"/>
      <c r="J193" s="129"/>
      <c r="K193" s="129"/>
      <c r="L193" s="129"/>
      <c r="M193" s="129"/>
      <c r="N193" s="129"/>
      <c r="O193" s="3"/>
      <c r="P193" s="3"/>
      <c r="Q193" s="3"/>
      <c r="R193" s="4"/>
    </row>
    <row r="194" spans="1:18" ht="16.5" customHeight="1">
      <c r="A194" s="124">
        <v>122</v>
      </c>
      <c r="B194" s="124" t="s">
        <v>212</v>
      </c>
      <c r="C194" s="118" t="s">
        <v>592</v>
      </c>
      <c r="D194" s="48"/>
      <c r="E194" s="126">
        <v>110000</v>
      </c>
      <c r="F194" s="45">
        <f t="shared" si="1"/>
        <v>2003964</v>
      </c>
      <c r="G194" s="3"/>
      <c r="H194" s="3"/>
      <c r="I194" s="129"/>
      <c r="J194" s="129"/>
      <c r="K194" s="129"/>
      <c r="L194" s="129"/>
      <c r="M194" s="129"/>
      <c r="N194" s="129"/>
      <c r="O194" s="3"/>
      <c r="P194" s="3"/>
      <c r="Q194" s="3"/>
      <c r="R194" s="4"/>
    </row>
    <row r="195" spans="1:18" ht="16.5" customHeight="1">
      <c r="A195" s="124">
        <v>123</v>
      </c>
      <c r="B195" s="124" t="s">
        <v>212</v>
      </c>
      <c r="C195" s="118" t="s">
        <v>537</v>
      </c>
      <c r="D195" s="65"/>
      <c r="E195" s="126">
        <v>41400</v>
      </c>
      <c r="F195" s="45">
        <f t="shared" si="1"/>
        <v>1962564</v>
      </c>
      <c r="G195" s="3"/>
      <c r="H195" s="3"/>
      <c r="I195" s="129"/>
      <c r="J195" s="129"/>
      <c r="K195" s="3"/>
      <c r="L195" s="129"/>
      <c r="M195" s="3"/>
      <c r="N195" s="3"/>
      <c r="O195" s="3"/>
      <c r="P195" s="3"/>
      <c r="Q195" s="3"/>
      <c r="R195" s="4"/>
    </row>
    <row r="196" spans="1:18" ht="16.5" customHeight="1">
      <c r="A196" s="124">
        <v>124</v>
      </c>
      <c r="B196" s="124" t="s">
        <v>212</v>
      </c>
      <c r="C196" s="118" t="s">
        <v>593</v>
      </c>
      <c r="D196" s="65"/>
      <c r="E196" s="126">
        <v>9000</v>
      </c>
      <c r="F196" s="45">
        <f t="shared" si="1"/>
        <v>1953564</v>
      </c>
      <c r="G196" s="3"/>
      <c r="H196" s="3"/>
      <c r="I196" s="3"/>
      <c r="J196" s="3"/>
      <c r="K196" s="3"/>
      <c r="L196" s="3"/>
      <c r="M196" s="3"/>
      <c r="N196" s="3"/>
      <c r="O196" s="3"/>
      <c r="P196" s="3"/>
      <c r="Q196" s="3"/>
      <c r="R196" s="4"/>
    </row>
    <row r="197" spans="1:18" ht="16.5" customHeight="1">
      <c r="A197" s="124">
        <v>125</v>
      </c>
      <c r="B197" s="124" t="s">
        <v>580</v>
      </c>
      <c r="C197" s="118" t="s">
        <v>594</v>
      </c>
      <c r="D197" s="65"/>
      <c r="E197" s="126">
        <v>15800</v>
      </c>
      <c r="F197" s="45">
        <f t="shared" si="1"/>
        <v>1937764</v>
      </c>
      <c r="G197" s="3"/>
      <c r="H197" s="3"/>
      <c r="I197" s="3"/>
      <c r="J197" s="3"/>
      <c r="K197" s="3"/>
      <c r="L197" s="3"/>
      <c r="M197" s="3"/>
      <c r="N197" s="3"/>
      <c r="O197" s="3"/>
      <c r="P197" s="3"/>
      <c r="Q197" s="3"/>
      <c r="R197" s="4"/>
    </row>
    <row r="198" spans="1:18" ht="16.5" customHeight="1">
      <c r="A198" s="124">
        <v>126</v>
      </c>
      <c r="B198" s="124" t="s">
        <v>596</v>
      </c>
      <c r="C198" s="118" t="s">
        <v>434</v>
      </c>
      <c r="D198" s="65"/>
      <c r="E198" s="126">
        <v>2835</v>
      </c>
      <c r="F198" s="45">
        <f t="shared" si="1"/>
        <v>1934929</v>
      </c>
      <c r="G198" s="3"/>
      <c r="H198" s="3"/>
      <c r="I198" s="3"/>
      <c r="J198" s="3"/>
      <c r="K198" s="3"/>
      <c r="L198" s="3"/>
      <c r="M198" s="3"/>
      <c r="N198" s="3"/>
      <c r="O198" s="3"/>
      <c r="P198" s="3"/>
      <c r="Q198" s="3"/>
      <c r="R198" s="4"/>
    </row>
    <row r="199" spans="1:18" ht="16.5" customHeight="1">
      <c r="A199" s="124">
        <v>127</v>
      </c>
      <c r="B199" s="124" t="s">
        <v>599</v>
      </c>
      <c r="C199" s="118" t="s">
        <v>600</v>
      </c>
      <c r="D199" s="65"/>
      <c r="E199" s="126">
        <v>4000</v>
      </c>
      <c r="F199" s="45">
        <f t="shared" si="1"/>
        <v>1930929</v>
      </c>
      <c r="G199" s="3"/>
      <c r="H199" s="3"/>
      <c r="I199" s="3"/>
      <c r="J199" s="3"/>
      <c r="K199" s="3"/>
      <c r="L199" s="3"/>
      <c r="M199" s="3"/>
      <c r="N199" s="3"/>
      <c r="O199" s="3"/>
      <c r="P199" s="3"/>
      <c r="Q199" s="3"/>
      <c r="R199" s="4"/>
    </row>
    <row r="200" spans="1:18" ht="16.5" customHeight="1">
      <c r="A200" s="124">
        <v>128</v>
      </c>
      <c r="B200" s="124" t="s">
        <v>560</v>
      </c>
      <c r="C200" s="118" t="s">
        <v>604</v>
      </c>
      <c r="D200" s="65"/>
      <c r="E200" s="126">
        <v>1100</v>
      </c>
      <c r="F200" s="45">
        <f t="shared" si="1"/>
        <v>1929829</v>
      </c>
      <c r="G200" s="3"/>
      <c r="H200" s="3"/>
      <c r="I200" s="3"/>
      <c r="J200" s="3"/>
      <c r="K200" s="3"/>
      <c r="L200" s="3"/>
      <c r="M200" s="3"/>
      <c r="N200" s="3"/>
      <c r="O200" s="3"/>
      <c r="P200" s="3"/>
      <c r="Q200" s="3"/>
      <c r="R200" s="4"/>
    </row>
    <row r="201" spans="1:18" ht="16.5" customHeight="1">
      <c r="A201" s="124" t="s">
        <v>608</v>
      </c>
      <c r="B201" s="124" t="s">
        <v>609</v>
      </c>
      <c r="C201" s="118" t="s">
        <v>610</v>
      </c>
      <c r="D201" s="65"/>
      <c r="E201" s="126">
        <v>8400</v>
      </c>
      <c r="F201" s="45">
        <f t="shared" si="1"/>
        <v>1921429</v>
      </c>
      <c r="G201" s="3"/>
      <c r="H201" s="3"/>
      <c r="I201" s="3"/>
      <c r="J201" s="3"/>
      <c r="K201" s="3"/>
      <c r="L201" s="3"/>
      <c r="M201" s="3"/>
      <c r="N201" s="3"/>
      <c r="O201" s="3"/>
      <c r="P201" s="3"/>
      <c r="Q201" s="3"/>
      <c r="R201" s="4"/>
    </row>
    <row r="202" spans="1:18" ht="16.5" customHeight="1">
      <c r="A202" s="124" t="s">
        <v>612</v>
      </c>
      <c r="B202" s="124" t="s">
        <v>609</v>
      </c>
      <c r="C202" s="118" t="s">
        <v>613</v>
      </c>
      <c r="D202" s="65"/>
      <c r="E202" s="126">
        <v>3600</v>
      </c>
      <c r="F202" s="45">
        <f t="shared" si="1"/>
        <v>1917829</v>
      </c>
      <c r="G202" s="3"/>
      <c r="H202" s="3"/>
      <c r="I202" s="3"/>
      <c r="J202" s="129"/>
      <c r="K202" s="3"/>
      <c r="L202" s="3"/>
      <c r="M202" s="3"/>
      <c r="N202" s="3"/>
      <c r="O202" s="3"/>
      <c r="P202" s="3"/>
      <c r="Q202" s="3"/>
      <c r="R202" s="4"/>
    </row>
    <row r="203" spans="1:18" ht="16.5" customHeight="1">
      <c r="A203" s="124" t="s">
        <v>615</v>
      </c>
      <c r="B203" s="124" t="s">
        <v>609</v>
      </c>
      <c r="C203" s="118" t="s">
        <v>616</v>
      </c>
      <c r="D203" s="65"/>
      <c r="E203" s="126">
        <v>4800</v>
      </c>
      <c r="F203" s="45">
        <f t="shared" si="1"/>
        <v>1913029</v>
      </c>
      <c r="G203" s="3"/>
      <c r="H203" s="3"/>
      <c r="I203" s="3"/>
      <c r="J203" s="129"/>
      <c r="K203" s="3"/>
      <c r="L203" s="3"/>
      <c r="M203" s="3"/>
      <c r="N203" s="3"/>
      <c r="O203" s="3"/>
      <c r="P203" s="3"/>
      <c r="Q203" s="3"/>
      <c r="R203" s="4"/>
    </row>
    <row r="204" spans="1:18" ht="16.5" customHeight="1">
      <c r="A204" s="124" t="s">
        <v>617</v>
      </c>
      <c r="B204" s="124" t="s">
        <v>609</v>
      </c>
      <c r="C204" s="118" t="s">
        <v>600</v>
      </c>
      <c r="D204" s="65"/>
      <c r="E204" s="126">
        <v>3386</v>
      </c>
      <c r="F204" s="45">
        <f t="shared" si="1"/>
        <v>1909643</v>
      </c>
      <c r="G204" s="3"/>
      <c r="H204" s="3"/>
      <c r="I204" s="3"/>
      <c r="J204" s="129"/>
      <c r="K204" s="3"/>
      <c r="L204" s="3"/>
      <c r="M204" s="3"/>
      <c r="N204" s="3"/>
      <c r="O204" s="3"/>
      <c r="P204" s="3"/>
      <c r="Q204" s="3"/>
      <c r="R204" s="4"/>
    </row>
    <row r="205" spans="1:18" ht="16.5" customHeight="1">
      <c r="A205" s="124" t="s">
        <v>618</v>
      </c>
      <c r="B205" s="124" t="s">
        <v>609</v>
      </c>
      <c r="C205" s="118" t="s">
        <v>619</v>
      </c>
      <c r="D205" s="65"/>
      <c r="E205" s="126">
        <v>1014</v>
      </c>
      <c r="F205" s="45">
        <f t="shared" si="1"/>
        <v>1908629</v>
      </c>
      <c r="G205" s="3"/>
      <c r="H205" s="3"/>
      <c r="I205" s="129"/>
      <c r="J205" s="129"/>
      <c r="K205" s="129"/>
      <c r="L205" s="129"/>
      <c r="M205" s="3"/>
      <c r="N205" s="3"/>
      <c r="O205" s="3"/>
      <c r="P205" s="3"/>
      <c r="Q205" s="3"/>
      <c r="R205" s="4"/>
    </row>
    <row r="206" spans="1:18" ht="16.5" customHeight="1">
      <c r="A206" s="124">
        <v>130</v>
      </c>
      <c r="B206" s="124" t="s">
        <v>586</v>
      </c>
      <c r="C206" s="118" t="s">
        <v>620</v>
      </c>
      <c r="D206" s="65"/>
      <c r="E206" s="126">
        <v>193</v>
      </c>
      <c r="F206" s="45">
        <f t="shared" si="1"/>
        <v>1908436</v>
      </c>
      <c r="G206" s="3"/>
      <c r="H206" s="129"/>
      <c r="I206" s="3"/>
      <c r="J206" s="129"/>
      <c r="K206" s="129"/>
      <c r="L206" s="129"/>
      <c r="M206" s="3"/>
      <c r="N206" s="3"/>
      <c r="O206" s="3"/>
      <c r="P206" s="3"/>
      <c r="Q206" s="3"/>
      <c r="R206" s="4"/>
    </row>
    <row r="207" spans="1:18" ht="16.5" customHeight="1">
      <c r="A207" s="124">
        <v>131</v>
      </c>
      <c r="B207" s="124" t="s">
        <v>390</v>
      </c>
      <c r="C207" s="118" t="s">
        <v>621</v>
      </c>
      <c r="D207" s="65"/>
      <c r="E207" s="126">
        <v>12350</v>
      </c>
      <c r="F207" s="45">
        <f t="shared" si="1"/>
        <v>1896086</v>
      </c>
      <c r="G207" s="3"/>
      <c r="H207" s="129"/>
      <c r="I207" s="3"/>
      <c r="J207" s="129"/>
      <c r="K207" s="129"/>
      <c r="L207" s="129"/>
      <c r="M207" s="3"/>
      <c r="N207" s="3"/>
      <c r="O207" s="3"/>
      <c r="P207" s="3"/>
      <c r="Q207" s="3"/>
      <c r="R207" s="4"/>
    </row>
    <row r="208" spans="1:18" ht="16.5" customHeight="1">
      <c r="A208" s="124">
        <v>132</v>
      </c>
      <c r="B208" s="124" t="s">
        <v>551</v>
      </c>
      <c r="C208" s="118" t="s">
        <v>553</v>
      </c>
      <c r="D208" s="65"/>
      <c r="E208" s="126">
        <v>40500</v>
      </c>
      <c r="F208" s="45">
        <f t="shared" si="1"/>
        <v>1855586</v>
      </c>
      <c r="G208" s="3"/>
      <c r="H208" s="129"/>
      <c r="I208" s="129"/>
      <c r="J208" s="129"/>
      <c r="K208" s="3"/>
      <c r="L208" s="3"/>
      <c r="M208" s="3"/>
      <c r="N208" s="3"/>
      <c r="O208" s="3"/>
      <c r="P208" s="3"/>
      <c r="Q208" s="3"/>
      <c r="R208" s="4"/>
    </row>
    <row r="209" spans="1:18" ht="16.5" customHeight="1">
      <c r="A209" s="124">
        <v>133</v>
      </c>
      <c r="B209" s="124" t="s">
        <v>390</v>
      </c>
      <c r="C209" s="118" t="s">
        <v>391</v>
      </c>
      <c r="D209" s="65"/>
      <c r="E209" s="126">
        <v>6550</v>
      </c>
      <c r="F209" s="45">
        <f t="shared" si="1"/>
        <v>1849036</v>
      </c>
      <c r="G209" s="3"/>
      <c r="H209" s="129"/>
      <c r="I209" s="129"/>
      <c r="J209" s="129"/>
      <c r="K209" s="129"/>
      <c r="L209" s="129"/>
      <c r="M209" s="129"/>
      <c r="N209" s="129"/>
      <c r="O209" s="3"/>
      <c r="P209" s="3"/>
      <c r="Q209" s="3"/>
      <c r="R209" s="4"/>
    </row>
    <row r="210" spans="1:18" ht="16.5" customHeight="1">
      <c r="A210" s="136" t="s">
        <v>627</v>
      </c>
      <c r="B210" s="136" t="s">
        <v>628</v>
      </c>
      <c r="C210" s="118" t="s">
        <v>629</v>
      </c>
      <c r="D210" s="65"/>
      <c r="E210" s="126">
        <v>20000</v>
      </c>
      <c r="F210" s="45">
        <f t="shared" si="1"/>
        <v>1829036</v>
      </c>
      <c r="G210" s="3"/>
      <c r="H210" s="129"/>
      <c r="I210" s="129"/>
      <c r="J210" s="129"/>
      <c r="K210" s="129"/>
      <c r="L210" s="129"/>
      <c r="M210" s="129"/>
      <c r="N210" s="129"/>
      <c r="O210" s="3"/>
      <c r="P210" s="3"/>
      <c r="Q210" s="3"/>
      <c r="R210" s="4"/>
    </row>
    <row r="211" spans="1:18" ht="16.5" customHeight="1">
      <c r="A211" s="124">
        <v>135</v>
      </c>
      <c r="B211" s="124" t="s">
        <v>631</v>
      </c>
      <c r="C211" s="118" t="s">
        <v>633</v>
      </c>
      <c r="D211" s="65"/>
      <c r="E211" s="126">
        <v>10000</v>
      </c>
      <c r="F211" s="45">
        <f t="shared" si="1"/>
        <v>1819036</v>
      </c>
      <c r="G211" s="3"/>
      <c r="H211" s="129"/>
      <c r="I211" s="129"/>
      <c r="J211" s="129"/>
      <c r="K211" s="129"/>
      <c r="L211" s="129"/>
      <c r="M211" s="129"/>
      <c r="N211" s="129"/>
      <c r="O211" s="3"/>
      <c r="P211" s="3"/>
      <c r="Q211" s="3"/>
      <c r="R211" s="4"/>
    </row>
    <row r="212" spans="1:18" ht="16.5" customHeight="1">
      <c r="A212" s="136" t="s">
        <v>636</v>
      </c>
      <c r="B212" s="136" t="s">
        <v>637</v>
      </c>
      <c r="C212" s="118" t="s">
        <v>638</v>
      </c>
      <c r="D212" s="65"/>
      <c r="E212" s="126">
        <v>3990</v>
      </c>
      <c r="F212" s="45">
        <f t="shared" si="1"/>
        <v>1815046</v>
      </c>
      <c r="G212" s="3"/>
      <c r="H212" s="129"/>
      <c r="I212" s="129"/>
      <c r="J212" s="129"/>
      <c r="K212" s="129"/>
      <c r="L212" s="129"/>
      <c r="M212" s="129"/>
      <c r="N212" s="129"/>
      <c r="O212" s="3"/>
      <c r="P212" s="3"/>
      <c r="Q212" s="3"/>
      <c r="R212" s="4"/>
    </row>
    <row r="213" spans="1:18" ht="16.5" customHeight="1">
      <c r="A213" s="136" t="s">
        <v>641</v>
      </c>
      <c r="B213" s="136" t="s">
        <v>560</v>
      </c>
      <c r="C213" s="118" t="s">
        <v>561</v>
      </c>
      <c r="D213" s="65"/>
      <c r="E213" s="126">
        <v>400</v>
      </c>
      <c r="F213" s="45">
        <f t="shared" si="1"/>
        <v>1814646</v>
      </c>
      <c r="G213" s="3"/>
      <c r="H213" s="129"/>
      <c r="I213" s="129"/>
      <c r="J213" s="129"/>
      <c r="K213" s="129"/>
      <c r="L213" s="129"/>
      <c r="M213" s="129"/>
      <c r="N213" s="129"/>
      <c r="O213" s="3"/>
      <c r="P213" s="3"/>
      <c r="Q213" s="3"/>
      <c r="R213" s="4"/>
    </row>
    <row r="214" spans="1:18" ht="16.5" customHeight="1">
      <c r="A214" s="136" t="s">
        <v>642</v>
      </c>
      <c r="B214" s="136" t="s">
        <v>375</v>
      </c>
      <c r="C214" s="118" t="s">
        <v>614</v>
      </c>
      <c r="D214" s="65"/>
      <c r="E214" s="126">
        <v>1356</v>
      </c>
      <c r="F214" s="45">
        <f t="shared" si="1"/>
        <v>1813290</v>
      </c>
      <c r="G214" s="3"/>
      <c r="H214" s="129"/>
      <c r="I214" s="129"/>
      <c r="J214" s="129"/>
      <c r="K214" s="129"/>
      <c r="L214" s="129"/>
      <c r="M214" s="129"/>
      <c r="N214" s="129"/>
      <c r="O214" s="3"/>
      <c r="P214" s="3"/>
      <c r="Q214" s="3"/>
      <c r="R214" s="4"/>
    </row>
    <row r="215" spans="1:18" ht="16.5" customHeight="1">
      <c r="A215" s="152"/>
      <c r="B215" s="152"/>
      <c r="C215" s="153"/>
      <c r="D215" s="154"/>
      <c r="E215" s="156"/>
      <c r="F215" s="45">
        <f t="shared" si="1"/>
        <v>1813290</v>
      </c>
      <c r="G215" s="3"/>
      <c r="H215" s="129"/>
      <c r="I215" s="129"/>
      <c r="J215" s="129"/>
      <c r="K215" s="129"/>
      <c r="L215" s="129"/>
      <c r="M215" s="129"/>
      <c r="N215" s="129"/>
      <c r="O215" s="3"/>
      <c r="P215" s="3"/>
      <c r="Q215" s="3"/>
      <c r="R215" s="4"/>
    </row>
    <row r="216" spans="1:18" ht="16.5" customHeight="1">
      <c r="A216" s="152"/>
      <c r="B216" s="152"/>
      <c r="C216" s="153"/>
      <c r="D216" s="154"/>
      <c r="E216" s="156"/>
      <c r="F216" s="45">
        <f t="shared" si="1"/>
        <v>1813290</v>
      </c>
      <c r="G216" s="3"/>
      <c r="H216" s="129"/>
      <c r="I216" s="129"/>
      <c r="J216" s="129"/>
      <c r="K216" s="3"/>
      <c r="L216" s="3"/>
      <c r="M216" s="3"/>
      <c r="N216" s="3"/>
      <c r="O216" s="3"/>
      <c r="P216" s="3"/>
      <c r="Q216" s="3"/>
      <c r="R216" s="4"/>
    </row>
    <row r="217" spans="1:18" ht="16.5" customHeight="1">
      <c r="A217" s="62"/>
      <c r="B217" s="62"/>
      <c r="C217" s="63"/>
      <c r="D217" s="65"/>
      <c r="E217" s="67"/>
      <c r="F217" s="45">
        <f t="shared" si="1"/>
        <v>1813290</v>
      </c>
      <c r="G217" s="3"/>
      <c r="H217" s="129"/>
      <c r="I217" s="129"/>
      <c r="J217" s="129" t="s">
        <v>1</v>
      </c>
      <c r="K217" s="3"/>
      <c r="L217" s="3"/>
      <c r="M217" s="3"/>
      <c r="N217" s="3"/>
      <c r="O217" s="3"/>
      <c r="P217" s="3"/>
      <c r="Q217" s="3"/>
      <c r="R217" s="4"/>
    </row>
    <row r="218" spans="1:18" ht="16.5" customHeight="1">
      <c r="A218" s="143"/>
      <c r="B218" s="158"/>
      <c r="C218" s="159"/>
      <c r="D218" s="160">
        <f>SUM(D3:D217)</f>
        <v>4232384</v>
      </c>
      <c r="E218" s="160">
        <f>SUM(E4:E217)</f>
        <v>2432940</v>
      </c>
      <c r="F218" s="108">
        <f>D218-E218</f>
        <v>1799444</v>
      </c>
      <c r="G218" s="3"/>
      <c r="H218" s="3"/>
      <c r="I218" s="3"/>
      <c r="J218" s="3"/>
      <c r="K218" s="3"/>
      <c r="L218" s="3"/>
      <c r="M218" s="3"/>
      <c r="N218" s="3"/>
      <c r="O218" s="3"/>
      <c r="P218" s="3"/>
      <c r="Q218" s="3"/>
      <c r="R218" s="4"/>
    </row>
  </sheetData>
  <mergeCells count="1">
    <mergeCell ref="A1:F1"/>
  </mergeCells>
  <phoneticPr fontId="18"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6"/>
  <sheetViews>
    <sheetView workbookViewId="0">
      <pane ySplit="1" topLeftCell="A311" activePane="bottomLeft" state="frozen"/>
      <selection pane="bottomLeft" activeCell="C334" sqref="C334"/>
    </sheetView>
  </sheetViews>
  <sheetFormatPr defaultColWidth="11.25" defaultRowHeight="15" customHeight="1"/>
  <cols>
    <col min="1" max="1" width="11.25" customWidth="1"/>
    <col min="2" max="2" width="12.375" customWidth="1"/>
    <col min="3" max="3" width="62.75" customWidth="1"/>
    <col min="4" max="4" width="17.125" customWidth="1"/>
    <col min="5" max="5" width="11.75" customWidth="1"/>
    <col min="6" max="7" width="13.375" customWidth="1"/>
    <col min="8" max="8" width="57.75" customWidth="1"/>
  </cols>
  <sheetData>
    <row r="1" spans="1:8" ht="16.5" customHeight="1">
      <c r="A1" s="1" t="s">
        <v>2</v>
      </c>
      <c r="B1" s="2"/>
      <c r="C1" s="2"/>
      <c r="D1" s="2"/>
      <c r="E1" s="2"/>
      <c r="F1" s="2"/>
      <c r="G1" s="2"/>
      <c r="H1" s="7" t="s">
        <v>4</v>
      </c>
    </row>
    <row r="2" spans="1:8" ht="19.5" customHeight="1">
      <c r="A2" s="5" t="s">
        <v>11</v>
      </c>
      <c r="B2" s="5" t="s">
        <v>5</v>
      </c>
      <c r="C2" s="6" t="s">
        <v>6</v>
      </c>
      <c r="D2" s="9" t="s">
        <v>12</v>
      </c>
      <c r="E2" s="241" t="s">
        <v>13</v>
      </c>
      <c r="F2" s="234"/>
      <c r="G2" s="5" t="s">
        <v>15</v>
      </c>
      <c r="H2" s="5" t="s">
        <v>16</v>
      </c>
    </row>
    <row r="3" spans="1:8" ht="214.5">
      <c r="A3" s="13"/>
      <c r="B3" s="5"/>
      <c r="C3" s="6" t="s">
        <v>18</v>
      </c>
      <c r="D3" s="14">
        <v>1727356</v>
      </c>
      <c r="E3" s="15">
        <v>1727356</v>
      </c>
      <c r="F3" s="15">
        <v>1727356</v>
      </c>
      <c r="G3" s="15">
        <v>1727356</v>
      </c>
      <c r="H3" s="16" t="s">
        <v>19</v>
      </c>
    </row>
    <row r="4" spans="1:8" ht="49.5" customHeight="1">
      <c r="A4" s="17" t="s">
        <v>20</v>
      </c>
      <c r="B4" s="6" t="s">
        <v>21</v>
      </c>
      <c r="C4" s="235" t="s">
        <v>22</v>
      </c>
      <c r="D4" s="239">
        <v>250000</v>
      </c>
      <c r="E4" s="19">
        <v>221000</v>
      </c>
      <c r="F4" s="240">
        <f>SUM(E4:E11)</f>
        <v>244525</v>
      </c>
      <c r="G4" s="240">
        <f>G3+F4</f>
        <v>1971881</v>
      </c>
      <c r="H4" s="26" t="s">
        <v>30</v>
      </c>
    </row>
    <row r="5" spans="1:8" ht="19.5" customHeight="1">
      <c r="A5" s="17" t="s">
        <v>31</v>
      </c>
      <c r="B5" s="5" t="s">
        <v>32</v>
      </c>
      <c r="C5" s="238"/>
      <c r="D5" s="238"/>
      <c r="E5" s="19">
        <v>2000</v>
      </c>
      <c r="F5" s="238"/>
      <c r="G5" s="238"/>
      <c r="H5" s="26" t="s">
        <v>36</v>
      </c>
    </row>
    <row r="6" spans="1:8" ht="19.5" customHeight="1">
      <c r="A6" s="6" t="s">
        <v>37</v>
      </c>
      <c r="B6" s="6" t="s">
        <v>40</v>
      </c>
      <c r="C6" s="238"/>
      <c r="D6" s="238"/>
      <c r="E6" s="19">
        <v>266</v>
      </c>
      <c r="F6" s="238"/>
      <c r="G6" s="238"/>
      <c r="H6" s="26" t="s">
        <v>41</v>
      </c>
    </row>
    <row r="7" spans="1:8" ht="19.5" customHeight="1">
      <c r="A7" s="6" t="s">
        <v>42</v>
      </c>
      <c r="B7" s="6" t="s">
        <v>44</v>
      </c>
      <c r="C7" s="238"/>
      <c r="D7" s="238"/>
      <c r="E7" s="19">
        <v>10000</v>
      </c>
      <c r="F7" s="238"/>
      <c r="G7" s="238"/>
      <c r="H7" s="29" t="s">
        <v>47</v>
      </c>
    </row>
    <row r="8" spans="1:8" ht="19.5" customHeight="1">
      <c r="A8" s="17" t="s">
        <v>49</v>
      </c>
      <c r="B8" s="5" t="s">
        <v>44</v>
      </c>
      <c r="C8" s="238"/>
      <c r="D8" s="238"/>
      <c r="E8" s="19">
        <v>10000</v>
      </c>
      <c r="F8" s="238"/>
      <c r="G8" s="238"/>
      <c r="H8" s="26" t="s">
        <v>50</v>
      </c>
    </row>
    <row r="9" spans="1:8" ht="19.5" customHeight="1">
      <c r="A9" s="17" t="s">
        <v>51</v>
      </c>
      <c r="B9" s="6" t="s">
        <v>53</v>
      </c>
      <c r="C9" s="238"/>
      <c r="D9" s="238"/>
      <c r="E9" s="19">
        <v>1000</v>
      </c>
      <c r="F9" s="238"/>
      <c r="G9" s="238"/>
      <c r="H9" s="26" t="s">
        <v>55</v>
      </c>
    </row>
    <row r="10" spans="1:8" ht="19.5" customHeight="1">
      <c r="A10" s="30" t="s">
        <v>57</v>
      </c>
      <c r="B10" s="31" t="s">
        <v>58</v>
      </c>
      <c r="C10" s="238"/>
      <c r="D10" s="238"/>
      <c r="E10" s="19">
        <v>259</v>
      </c>
      <c r="F10" s="238"/>
      <c r="G10" s="238"/>
      <c r="H10" s="26" t="s">
        <v>41</v>
      </c>
    </row>
    <row r="11" spans="1:8" ht="19.5" customHeight="1">
      <c r="A11" s="17"/>
      <c r="B11" s="17"/>
      <c r="C11" s="236"/>
      <c r="D11" s="236"/>
      <c r="E11" s="32"/>
      <c r="F11" s="236"/>
      <c r="G11" s="236"/>
      <c r="H11" s="26"/>
    </row>
    <row r="12" spans="1:8" ht="19.5" customHeight="1">
      <c r="A12" s="35" t="s">
        <v>63</v>
      </c>
      <c r="B12" s="5" t="s">
        <v>39</v>
      </c>
      <c r="C12" s="235" t="s">
        <v>67</v>
      </c>
      <c r="D12" s="239">
        <v>0</v>
      </c>
      <c r="E12" s="19">
        <v>102970</v>
      </c>
      <c r="F12" s="240">
        <f>SUM(E12:E40)</f>
        <v>1147530</v>
      </c>
      <c r="G12" s="240">
        <f>G4+F12</f>
        <v>3119411</v>
      </c>
      <c r="H12" s="26" t="s">
        <v>43</v>
      </c>
    </row>
    <row r="13" spans="1:8" ht="19.5" customHeight="1">
      <c r="A13" s="35" t="s">
        <v>83</v>
      </c>
      <c r="B13" s="5" t="s">
        <v>21</v>
      </c>
      <c r="C13" s="238"/>
      <c r="D13" s="238"/>
      <c r="E13" s="19">
        <v>5000</v>
      </c>
      <c r="F13" s="238"/>
      <c r="G13" s="238"/>
      <c r="H13" s="26" t="s">
        <v>62</v>
      </c>
    </row>
    <row r="14" spans="1:8" ht="99">
      <c r="A14" s="39" t="s">
        <v>86</v>
      </c>
      <c r="B14" s="6" t="s">
        <v>32</v>
      </c>
      <c r="C14" s="238"/>
      <c r="D14" s="238"/>
      <c r="E14" s="19">
        <v>210000</v>
      </c>
      <c r="F14" s="238"/>
      <c r="G14" s="238"/>
      <c r="H14" s="40" t="s">
        <v>64</v>
      </c>
    </row>
    <row r="15" spans="1:8" ht="19.5" customHeight="1">
      <c r="A15" s="35" t="s">
        <v>91</v>
      </c>
      <c r="B15" s="5" t="s">
        <v>76</v>
      </c>
      <c r="C15" s="238"/>
      <c r="D15" s="238"/>
      <c r="E15" s="19">
        <v>16000</v>
      </c>
      <c r="F15" s="238"/>
      <c r="G15" s="238"/>
      <c r="H15" s="26" t="s">
        <v>77</v>
      </c>
    </row>
    <row r="16" spans="1:8" ht="19.5" customHeight="1">
      <c r="A16" s="35" t="s">
        <v>93</v>
      </c>
      <c r="B16" s="5" t="s">
        <v>79</v>
      </c>
      <c r="C16" s="238"/>
      <c r="D16" s="238"/>
      <c r="E16" s="19">
        <v>60000</v>
      </c>
      <c r="F16" s="238"/>
      <c r="G16" s="238"/>
      <c r="H16" s="26" t="s">
        <v>80</v>
      </c>
    </row>
    <row r="17" spans="1:8" ht="181.5">
      <c r="A17" s="35" t="s">
        <v>95</v>
      </c>
      <c r="B17" s="5" t="s">
        <v>81</v>
      </c>
      <c r="C17" s="238"/>
      <c r="D17" s="238"/>
      <c r="E17" s="19">
        <v>37800</v>
      </c>
      <c r="F17" s="238"/>
      <c r="G17" s="238"/>
      <c r="H17" s="26" t="s">
        <v>82</v>
      </c>
    </row>
    <row r="18" spans="1:8" ht="148.5">
      <c r="A18" s="35" t="s">
        <v>100</v>
      </c>
      <c r="B18" s="5" t="s">
        <v>81</v>
      </c>
      <c r="C18" s="238"/>
      <c r="D18" s="238"/>
      <c r="E18" s="19">
        <v>21000</v>
      </c>
      <c r="F18" s="238"/>
      <c r="G18" s="238"/>
      <c r="H18" s="26" t="s">
        <v>85</v>
      </c>
    </row>
    <row r="19" spans="1:8" ht="115.5" customHeight="1">
      <c r="A19" s="35" t="s">
        <v>101</v>
      </c>
      <c r="B19" s="5" t="s">
        <v>81</v>
      </c>
      <c r="C19" s="238"/>
      <c r="D19" s="238"/>
      <c r="E19" s="19">
        <v>18600</v>
      </c>
      <c r="F19" s="238"/>
      <c r="G19" s="238"/>
      <c r="H19" s="26" t="s">
        <v>88</v>
      </c>
    </row>
    <row r="20" spans="1:8" ht="19.5" customHeight="1">
      <c r="A20" s="35" t="s">
        <v>105</v>
      </c>
      <c r="B20" s="5" t="s">
        <v>92</v>
      </c>
      <c r="C20" s="238"/>
      <c r="D20" s="238"/>
      <c r="E20" s="19">
        <v>24000</v>
      </c>
      <c r="F20" s="238"/>
      <c r="G20" s="238"/>
      <c r="H20" s="26" t="s">
        <v>94</v>
      </c>
    </row>
    <row r="21" spans="1:8" ht="19.5" customHeight="1">
      <c r="A21" s="35" t="s">
        <v>108</v>
      </c>
      <c r="B21" s="5" t="s">
        <v>98</v>
      </c>
      <c r="C21" s="238"/>
      <c r="D21" s="238"/>
      <c r="E21" s="19">
        <v>3000</v>
      </c>
      <c r="F21" s="238"/>
      <c r="G21" s="238"/>
      <c r="H21" s="26" t="s">
        <v>99</v>
      </c>
    </row>
    <row r="22" spans="1:8" ht="33" customHeight="1">
      <c r="A22" s="35" t="s">
        <v>114</v>
      </c>
      <c r="B22" s="17" t="s">
        <v>112</v>
      </c>
      <c r="C22" s="238"/>
      <c r="D22" s="238"/>
      <c r="E22" s="19">
        <v>8400</v>
      </c>
      <c r="F22" s="238"/>
      <c r="G22" s="238"/>
      <c r="H22" s="26" t="s">
        <v>113</v>
      </c>
    </row>
    <row r="23" spans="1:8" ht="49.5">
      <c r="A23" s="35" t="s">
        <v>118</v>
      </c>
      <c r="B23" s="17" t="s">
        <v>112</v>
      </c>
      <c r="C23" s="238"/>
      <c r="D23" s="238"/>
      <c r="E23" s="19">
        <v>15600</v>
      </c>
      <c r="F23" s="238"/>
      <c r="G23" s="238"/>
      <c r="H23" s="26" t="s">
        <v>123</v>
      </c>
    </row>
    <row r="24" spans="1:8" ht="49.5">
      <c r="A24" s="35" t="s">
        <v>124</v>
      </c>
      <c r="B24" s="17" t="s">
        <v>112</v>
      </c>
      <c r="C24" s="238"/>
      <c r="D24" s="238"/>
      <c r="E24" s="19">
        <v>10800</v>
      </c>
      <c r="F24" s="238"/>
      <c r="G24" s="238"/>
      <c r="H24" s="26" t="s">
        <v>126</v>
      </c>
    </row>
    <row r="25" spans="1:8" ht="30.75" customHeight="1">
      <c r="A25" s="35" t="s">
        <v>127</v>
      </c>
      <c r="B25" s="17" t="s">
        <v>112</v>
      </c>
      <c r="C25" s="238"/>
      <c r="D25" s="238"/>
      <c r="E25" s="19">
        <v>4800</v>
      </c>
      <c r="F25" s="238"/>
      <c r="G25" s="238"/>
      <c r="H25" s="26" t="s">
        <v>131</v>
      </c>
    </row>
    <row r="26" spans="1:8" ht="19.5" customHeight="1">
      <c r="A26" s="39" t="s">
        <v>133</v>
      </c>
      <c r="B26" s="17" t="s">
        <v>40</v>
      </c>
      <c r="C26" s="238"/>
      <c r="D26" s="238"/>
      <c r="E26" s="19">
        <v>3500</v>
      </c>
      <c r="F26" s="238"/>
      <c r="G26" s="238"/>
      <c r="H26" s="26" t="s">
        <v>134</v>
      </c>
    </row>
    <row r="27" spans="1:8" ht="19.5" customHeight="1">
      <c r="A27" s="35" t="s">
        <v>136</v>
      </c>
      <c r="B27" s="17" t="s">
        <v>40</v>
      </c>
      <c r="C27" s="238"/>
      <c r="D27" s="238"/>
      <c r="E27" s="19">
        <v>2010</v>
      </c>
      <c r="F27" s="238"/>
      <c r="G27" s="238"/>
      <c r="H27" s="26" t="s">
        <v>140</v>
      </c>
    </row>
    <row r="28" spans="1:8" ht="19.5" customHeight="1">
      <c r="A28" s="35" t="s">
        <v>141</v>
      </c>
      <c r="B28" s="6" t="s">
        <v>144</v>
      </c>
      <c r="C28" s="238"/>
      <c r="D28" s="238"/>
      <c r="E28" s="19">
        <v>10000</v>
      </c>
      <c r="F28" s="238"/>
      <c r="G28" s="238"/>
      <c r="H28" s="26" t="s">
        <v>147</v>
      </c>
    </row>
    <row r="29" spans="1:8" ht="19.5" customHeight="1">
      <c r="A29" s="35" t="s">
        <v>148</v>
      </c>
      <c r="B29" s="6" t="s">
        <v>150</v>
      </c>
      <c r="C29" s="238"/>
      <c r="D29" s="238"/>
      <c r="E29" s="19">
        <v>7350</v>
      </c>
      <c r="F29" s="238"/>
      <c r="G29" s="238"/>
      <c r="H29" s="26" t="s">
        <v>152</v>
      </c>
    </row>
    <row r="30" spans="1:8" ht="19.5" customHeight="1">
      <c r="A30" s="35" t="s">
        <v>153</v>
      </c>
      <c r="B30" s="5" t="s">
        <v>150</v>
      </c>
      <c r="C30" s="238"/>
      <c r="D30" s="238"/>
      <c r="E30" s="19">
        <v>12600</v>
      </c>
      <c r="F30" s="238"/>
      <c r="G30" s="238"/>
      <c r="H30" s="26" t="s">
        <v>157</v>
      </c>
    </row>
    <row r="31" spans="1:8" ht="19.5" customHeight="1">
      <c r="A31" s="35" t="s">
        <v>158</v>
      </c>
      <c r="B31" s="6" t="s">
        <v>163</v>
      </c>
      <c r="C31" s="238"/>
      <c r="D31" s="238"/>
      <c r="E31" s="19">
        <v>5000</v>
      </c>
      <c r="F31" s="238"/>
      <c r="G31" s="238"/>
      <c r="H31" s="26" t="s">
        <v>166</v>
      </c>
    </row>
    <row r="32" spans="1:8" ht="19.5" customHeight="1">
      <c r="A32" s="35" t="s">
        <v>168</v>
      </c>
      <c r="B32" s="6" t="s">
        <v>171</v>
      </c>
      <c r="C32" s="238"/>
      <c r="D32" s="238"/>
      <c r="E32" s="19">
        <v>60000</v>
      </c>
      <c r="F32" s="238"/>
      <c r="G32" s="238"/>
      <c r="H32" s="47" t="s">
        <v>172</v>
      </c>
    </row>
    <row r="33" spans="1:8" ht="19.5" customHeight="1">
      <c r="A33" s="35" t="s">
        <v>176</v>
      </c>
      <c r="B33" s="6" t="s">
        <v>177</v>
      </c>
      <c r="C33" s="238"/>
      <c r="D33" s="238"/>
      <c r="E33" s="19">
        <v>10000</v>
      </c>
      <c r="F33" s="238"/>
      <c r="G33" s="238"/>
      <c r="H33" s="26" t="s">
        <v>180</v>
      </c>
    </row>
    <row r="34" spans="1:8" ht="19.5" customHeight="1">
      <c r="A34" s="35" t="s">
        <v>181</v>
      </c>
      <c r="B34" s="6" t="s">
        <v>177</v>
      </c>
      <c r="C34" s="238"/>
      <c r="D34" s="238"/>
      <c r="E34" s="19">
        <v>18000</v>
      </c>
      <c r="F34" s="238"/>
      <c r="G34" s="238"/>
      <c r="H34" s="26" t="s">
        <v>184</v>
      </c>
    </row>
    <row r="35" spans="1:8" ht="19.5" customHeight="1">
      <c r="A35" s="35" t="s">
        <v>185</v>
      </c>
      <c r="B35" s="31" t="s">
        <v>188</v>
      </c>
      <c r="C35" s="238"/>
      <c r="D35" s="238"/>
      <c r="E35" s="19">
        <v>18900</v>
      </c>
      <c r="F35" s="238"/>
      <c r="G35" s="238"/>
      <c r="H35" s="47" t="s">
        <v>190</v>
      </c>
    </row>
    <row r="36" spans="1:8" ht="19.5" customHeight="1">
      <c r="A36" s="35" t="s">
        <v>192</v>
      </c>
      <c r="B36" s="31" t="s">
        <v>193</v>
      </c>
      <c r="C36" s="238"/>
      <c r="D36" s="238"/>
      <c r="E36" s="19">
        <v>310000</v>
      </c>
      <c r="F36" s="238"/>
      <c r="G36" s="238"/>
      <c r="H36" s="47" t="s">
        <v>195</v>
      </c>
    </row>
    <row r="37" spans="1:8" ht="19.5" customHeight="1">
      <c r="A37" s="35" t="s">
        <v>198</v>
      </c>
      <c r="B37" s="31" t="s">
        <v>200</v>
      </c>
      <c r="C37" s="238"/>
      <c r="D37" s="238"/>
      <c r="E37" s="48">
        <v>2000</v>
      </c>
      <c r="F37" s="238"/>
      <c r="G37" s="238"/>
      <c r="H37" s="47" t="s">
        <v>208</v>
      </c>
    </row>
    <row r="38" spans="1:8" ht="19.5" customHeight="1">
      <c r="A38" s="35" t="s">
        <v>209</v>
      </c>
      <c r="B38" s="31" t="s">
        <v>212</v>
      </c>
      <c r="C38" s="238"/>
      <c r="D38" s="238"/>
      <c r="E38" s="48">
        <v>15000</v>
      </c>
      <c r="F38" s="238"/>
      <c r="G38" s="238"/>
      <c r="H38" s="47" t="s">
        <v>213</v>
      </c>
    </row>
    <row r="39" spans="1:8" ht="19.5" customHeight="1">
      <c r="A39" s="35" t="s">
        <v>214</v>
      </c>
      <c r="B39" s="31" t="s">
        <v>212</v>
      </c>
      <c r="C39" s="238"/>
      <c r="D39" s="238"/>
      <c r="E39" s="48">
        <v>110000</v>
      </c>
      <c r="F39" s="238"/>
      <c r="G39" s="238"/>
      <c r="H39" s="47" t="s">
        <v>218</v>
      </c>
    </row>
    <row r="40" spans="1:8" ht="19.5" customHeight="1">
      <c r="A40" s="35" t="s">
        <v>219</v>
      </c>
      <c r="B40" s="31" t="s">
        <v>220</v>
      </c>
      <c r="C40" s="236"/>
      <c r="D40" s="236"/>
      <c r="E40" s="48">
        <v>25200</v>
      </c>
      <c r="F40" s="236"/>
      <c r="G40" s="236"/>
      <c r="H40" s="47" t="s">
        <v>222</v>
      </c>
    </row>
    <row r="41" spans="1:8" ht="19.5" customHeight="1">
      <c r="A41" s="17" t="s">
        <v>223</v>
      </c>
      <c r="B41" s="5" t="s">
        <v>69</v>
      </c>
      <c r="C41" s="235" t="s">
        <v>226</v>
      </c>
      <c r="D41" s="239">
        <v>94000</v>
      </c>
      <c r="E41" s="19">
        <v>47600</v>
      </c>
      <c r="F41" s="240">
        <f>SUM(E41:E44)</f>
        <v>95800</v>
      </c>
      <c r="G41" s="240">
        <f>G12+F41</f>
        <v>3215211</v>
      </c>
      <c r="H41" s="26" t="s">
        <v>70</v>
      </c>
    </row>
    <row r="42" spans="1:8" ht="19.5" customHeight="1">
      <c r="A42" s="17"/>
      <c r="B42" s="5" t="s">
        <v>145</v>
      </c>
      <c r="C42" s="238"/>
      <c r="D42" s="238"/>
      <c r="E42" s="19">
        <v>200</v>
      </c>
      <c r="F42" s="238"/>
      <c r="G42" s="238"/>
      <c r="H42" s="26" t="s">
        <v>146</v>
      </c>
    </row>
    <row r="43" spans="1:8" ht="19.5" customHeight="1">
      <c r="A43" s="17"/>
      <c r="B43" s="5" t="s">
        <v>216</v>
      </c>
      <c r="C43" s="238"/>
      <c r="D43" s="238"/>
      <c r="E43" s="19">
        <v>11200</v>
      </c>
      <c r="F43" s="238"/>
      <c r="G43" s="238"/>
      <c r="H43" s="26" t="s">
        <v>146</v>
      </c>
    </row>
    <row r="44" spans="1:8" ht="19.5" customHeight="1">
      <c r="A44" s="17"/>
      <c r="B44" s="6" t="s">
        <v>224</v>
      </c>
      <c r="C44" s="236"/>
      <c r="D44" s="236"/>
      <c r="E44" s="19">
        <v>36800</v>
      </c>
      <c r="F44" s="236"/>
      <c r="G44" s="236"/>
      <c r="H44" s="26" t="s">
        <v>242</v>
      </c>
    </row>
    <row r="45" spans="1:8" ht="19.5" customHeight="1">
      <c r="A45" s="50"/>
      <c r="B45" s="5" t="s">
        <v>73</v>
      </c>
      <c r="C45" s="235" t="s">
        <v>245</v>
      </c>
      <c r="D45" s="239">
        <v>15000</v>
      </c>
      <c r="E45" s="19">
        <v>3477</v>
      </c>
      <c r="F45" s="240">
        <f>SUM(E45:E48)</f>
        <v>15253</v>
      </c>
      <c r="G45" s="240">
        <f>G41+F45</f>
        <v>3230464</v>
      </c>
      <c r="H45" s="29" t="s">
        <v>74</v>
      </c>
    </row>
    <row r="46" spans="1:8" ht="19.5" customHeight="1">
      <c r="A46" s="17"/>
      <c r="B46" s="5" t="s">
        <v>73</v>
      </c>
      <c r="C46" s="238"/>
      <c r="D46" s="238"/>
      <c r="E46" s="19">
        <v>3477</v>
      </c>
      <c r="F46" s="238"/>
      <c r="G46" s="238"/>
      <c r="H46" s="29" t="s">
        <v>74</v>
      </c>
    </row>
    <row r="47" spans="1:8" ht="19.5" customHeight="1">
      <c r="A47" s="17"/>
      <c r="B47" s="5" t="s">
        <v>103</v>
      </c>
      <c r="C47" s="238"/>
      <c r="D47" s="238"/>
      <c r="E47" s="19">
        <v>4161</v>
      </c>
      <c r="F47" s="238"/>
      <c r="G47" s="238"/>
      <c r="H47" s="29" t="s">
        <v>74</v>
      </c>
    </row>
    <row r="48" spans="1:8" ht="19.5" customHeight="1">
      <c r="A48" s="51"/>
      <c r="B48" s="31" t="s">
        <v>256</v>
      </c>
      <c r="C48" s="236"/>
      <c r="D48" s="236"/>
      <c r="E48" s="48">
        <v>4138</v>
      </c>
      <c r="F48" s="236"/>
      <c r="G48" s="236"/>
      <c r="H48" s="29" t="s">
        <v>74</v>
      </c>
    </row>
    <row r="49" spans="1:8" ht="19.5" customHeight="1">
      <c r="A49" s="17" t="s">
        <v>258</v>
      </c>
      <c r="B49" s="5" t="s">
        <v>259</v>
      </c>
      <c r="C49" s="235" t="s">
        <v>260</v>
      </c>
      <c r="D49" s="239">
        <v>282800</v>
      </c>
      <c r="E49" s="19">
        <v>500</v>
      </c>
      <c r="F49" s="237">
        <f>SUM(E49:E66)</f>
        <v>1001920</v>
      </c>
      <c r="G49" s="237">
        <f>G45+F49</f>
        <v>4232384</v>
      </c>
      <c r="H49" s="26" t="s">
        <v>161</v>
      </c>
    </row>
    <row r="50" spans="1:8" ht="19.5" customHeight="1">
      <c r="A50" s="17" t="s">
        <v>270</v>
      </c>
      <c r="B50" s="5" t="s">
        <v>259</v>
      </c>
      <c r="C50" s="238"/>
      <c r="D50" s="238"/>
      <c r="E50" s="19">
        <v>300</v>
      </c>
      <c r="F50" s="238"/>
      <c r="G50" s="238"/>
      <c r="H50" s="26" t="s">
        <v>165</v>
      </c>
    </row>
    <row r="51" spans="1:8" ht="19.5" customHeight="1">
      <c r="A51" s="17" t="s">
        <v>271</v>
      </c>
      <c r="B51" s="6" t="s">
        <v>259</v>
      </c>
      <c r="C51" s="238"/>
      <c r="D51" s="238"/>
      <c r="E51" s="19">
        <v>500</v>
      </c>
      <c r="F51" s="238"/>
      <c r="G51" s="238"/>
      <c r="H51" s="26" t="s">
        <v>170</v>
      </c>
    </row>
    <row r="52" spans="1:8" ht="49.5">
      <c r="A52" s="17" t="s">
        <v>272</v>
      </c>
      <c r="B52" s="6" t="s">
        <v>174</v>
      </c>
      <c r="C52" s="238"/>
      <c r="D52" s="238"/>
      <c r="E52" s="19">
        <v>17200</v>
      </c>
      <c r="F52" s="238"/>
      <c r="G52" s="238"/>
      <c r="H52" s="26" t="s">
        <v>175</v>
      </c>
    </row>
    <row r="53" spans="1:8" ht="49.5">
      <c r="A53" s="17" t="s">
        <v>274</v>
      </c>
      <c r="B53" s="6" t="s">
        <v>174</v>
      </c>
      <c r="C53" s="238"/>
      <c r="D53" s="238"/>
      <c r="E53" s="19">
        <v>9400</v>
      </c>
      <c r="F53" s="238"/>
      <c r="G53" s="238"/>
      <c r="H53" s="26" t="s">
        <v>179</v>
      </c>
    </row>
    <row r="54" spans="1:8" ht="49.5">
      <c r="A54" s="17" t="s">
        <v>275</v>
      </c>
      <c r="B54" s="6" t="s">
        <v>174</v>
      </c>
      <c r="C54" s="238"/>
      <c r="D54" s="238"/>
      <c r="E54" s="19">
        <v>10900</v>
      </c>
      <c r="F54" s="238"/>
      <c r="G54" s="238"/>
      <c r="H54" s="26" t="s">
        <v>276</v>
      </c>
    </row>
    <row r="55" spans="1:8" ht="33">
      <c r="A55" s="17" t="s">
        <v>278</v>
      </c>
      <c r="B55" s="6" t="s">
        <v>174</v>
      </c>
      <c r="C55" s="238"/>
      <c r="D55" s="238"/>
      <c r="E55" s="19">
        <v>8500</v>
      </c>
      <c r="F55" s="238"/>
      <c r="G55" s="238"/>
      <c r="H55" s="26" t="s">
        <v>187</v>
      </c>
    </row>
    <row r="56" spans="1:8" ht="82.5">
      <c r="A56" s="17" t="s">
        <v>279</v>
      </c>
      <c r="B56" s="6" t="s">
        <v>53</v>
      </c>
      <c r="C56" s="238"/>
      <c r="D56" s="238"/>
      <c r="E56" s="19">
        <v>39700</v>
      </c>
      <c r="F56" s="238"/>
      <c r="G56" s="238"/>
      <c r="H56" s="26" t="s">
        <v>199</v>
      </c>
    </row>
    <row r="57" spans="1:8" ht="66">
      <c r="A57" s="17" t="s">
        <v>280</v>
      </c>
      <c r="B57" s="6" t="s">
        <v>203</v>
      </c>
      <c r="C57" s="238"/>
      <c r="D57" s="238"/>
      <c r="E57" s="19">
        <v>26300</v>
      </c>
      <c r="F57" s="238"/>
      <c r="G57" s="238"/>
      <c r="H57" s="26" t="s">
        <v>204</v>
      </c>
    </row>
    <row r="58" spans="1:8" ht="82.5">
      <c r="A58" s="17" t="s">
        <v>281</v>
      </c>
      <c r="B58" s="6" t="s">
        <v>206</v>
      </c>
      <c r="C58" s="238"/>
      <c r="D58" s="238"/>
      <c r="E58" s="19">
        <v>56500</v>
      </c>
      <c r="F58" s="238"/>
      <c r="G58" s="238"/>
      <c r="H58" s="26" t="s">
        <v>282</v>
      </c>
    </row>
    <row r="59" spans="1:8" ht="66">
      <c r="A59" s="17" t="s">
        <v>283</v>
      </c>
      <c r="B59" s="6" t="s">
        <v>216</v>
      </c>
      <c r="C59" s="238"/>
      <c r="D59" s="238"/>
      <c r="E59" s="19">
        <v>123800</v>
      </c>
      <c r="F59" s="238"/>
      <c r="G59" s="238"/>
      <c r="H59" s="26" t="s">
        <v>217</v>
      </c>
    </row>
    <row r="60" spans="1:8" ht="132">
      <c r="A60" s="17" t="s">
        <v>284</v>
      </c>
      <c r="B60" s="6" t="s">
        <v>228</v>
      </c>
      <c r="C60" s="238"/>
      <c r="D60" s="238"/>
      <c r="E60" s="19">
        <v>258000</v>
      </c>
      <c r="F60" s="238"/>
      <c r="G60" s="238"/>
      <c r="H60" s="26" t="s">
        <v>229</v>
      </c>
    </row>
    <row r="61" spans="1:8" ht="297">
      <c r="A61" s="17" t="s">
        <v>286</v>
      </c>
      <c r="B61" s="6" t="s">
        <v>235</v>
      </c>
      <c r="C61" s="238"/>
      <c r="D61" s="238"/>
      <c r="E61" s="19">
        <v>203500</v>
      </c>
      <c r="F61" s="238"/>
      <c r="G61" s="238"/>
      <c r="H61" s="26" t="s">
        <v>237</v>
      </c>
    </row>
    <row r="62" spans="1:8" ht="165">
      <c r="A62" s="17" t="s">
        <v>287</v>
      </c>
      <c r="B62" s="6" t="s">
        <v>235</v>
      </c>
      <c r="C62" s="238"/>
      <c r="D62" s="238"/>
      <c r="E62" s="19">
        <v>204000</v>
      </c>
      <c r="F62" s="238"/>
      <c r="G62" s="238"/>
      <c r="H62" s="26" t="s">
        <v>243</v>
      </c>
    </row>
    <row r="63" spans="1:8" ht="19.5" customHeight="1">
      <c r="A63" s="17" t="s">
        <v>288</v>
      </c>
      <c r="B63" s="6" t="s">
        <v>163</v>
      </c>
      <c r="C63" s="238"/>
      <c r="D63" s="238"/>
      <c r="E63" s="19">
        <v>16000</v>
      </c>
      <c r="F63" s="238"/>
      <c r="G63" s="238"/>
      <c r="H63" s="26" t="s">
        <v>252</v>
      </c>
    </row>
    <row r="64" spans="1:8" ht="19.5" customHeight="1">
      <c r="A64" s="35" t="s">
        <v>290</v>
      </c>
      <c r="B64" s="31" t="s">
        <v>263</v>
      </c>
      <c r="C64" s="238"/>
      <c r="D64" s="238"/>
      <c r="E64" s="48">
        <v>21660</v>
      </c>
      <c r="F64" s="238"/>
      <c r="G64" s="238"/>
      <c r="H64" s="47" t="s">
        <v>264</v>
      </c>
    </row>
    <row r="65" spans="1:8" ht="19.5" customHeight="1">
      <c r="A65" s="35" t="s">
        <v>292</v>
      </c>
      <c r="B65" s="31" t="s">
        <v>266</v>
      </c>
      <c r="C65" s="238"/>
      <c r="D65" s="238"/>
      <c r="E65" s="48">
        <v>5160</v>
      </c>
      <c r="F65" s="238"/>
      <c r="G65" s="238"/>
      <c r="H65" s="47" t="s">
        <v>267</v>
      </c>
    </row>
    <row r="66" spans="1:8" ht="19.5" customHeight="1">
      <c r="A66" s="56"/>
      <c r="B66" s="56"/>
      <c r="C66" s="236"/>
      <c r="D66" s="236"/>
      <c r="E66" s="19"/>
      <c r="F66" s="236"/>
      <c r="G66" s="236"/>
      <c r="H66" s="26"/>
    </row>
    <row r="67" spans="1:8" ht="19.5" customHeight="1">
      <c r="A67" s="17"/>
      <c r="B67" s="5"/>
      <c r="C67" s="235" t="s">
        <v>293</v>
      </c>
      <c r="D67" s="15"/>
      <c r="E67" s="58"/>
      <c r="F67" s="237">
        <f>SUM(D67:E68)</f>
        <v>0</v>
      </c>
      <c r="G67" s="237">
        <f>G49+F67</f>
        <v>4232384</v>
      </c>
      <c r="H67" s="58"/>
    </row>
    <row r="68" spans="1:8" ht="19.5" customHeight="1">
      <c r="A68" s="17"/>
      <c r="B68" s="5"/>
      <c r="C68" s="236"/>
      <c r="D68" s="15"/>
      <c r="E68" s="19"/>
      <c r="F68" s="236"/>
      <c r="G68" s="236"/>
      <c r="H68" s="26"/>
    </row>
    <row r="69" spans="1:8" ht="19.5" customHeight="1">
      <c r="A69" s="59">
        <f>G67</f>
        <v>4232384</v>
      </c>
      <c r="B69" s="60"/>
      <c r="C69" s="61" t="s">
        <v>75</v>
      </c>
      <c r="D69" s="64">
        <f>SUM(D3:D68)</f>
        <v>2369156</v>
      </c>
      <c r="E69" s="66"/>
      <c r="F69" s="69">
        <f>SUM(F3:F68)</f>
        <v>4232384</v>
      </c>
      <c r="G69" s="72">
        <f>G67</f>
        <v>4232384</v>
      </c>
      <c r="H69" s="73"/>
    </row>
    <row r="70" spans="1:8" ht="27.75" customHeight="1">
      <c r="A70" s="74" t="s">
        <v>11</v>
      </c>
      <c r="B70" s="74" t="s">
        <v>5</v>
      </c>
      <c r="C70" s="75" t="s">
        <v>300</v>
      </c>
      <c r="D70" s="74" t="s">
        <v>302</v>
      </c>
      <c r="E70" s="74"/>
      <c r="F70" s="76" t="s">
        <v>8</v>
      </c>
      <c r="G70" s="74" t="s">
        <v>9</v>
      </c>
      <c r="H70" s="74" t="s">
        <v>16</v>
      </c>
    </row>
    <row r="71" spans="1:8" ht="19.5" customHeight="1">
      <c r="A71" s="77" t="s">
        <v>28</v>
      </c>
      <c r="B71" s="78"/>
      <c r="C71" s="16" t="s">
        <v>89</v>
      </c>
      <c r="D71" s="79">
        <v>3000</v>
      </c>
      <c r="E71" s="25"/>
      <c r="F71" s="80"/>
      <c r="G71" s="81"/>
      <c r="H71" s="16" t="s">
        <v>306</v>
      </c>
    </row>
    <row r="72" spans="1:8" ht="19.5" customHeight="1">
      <c r="A72" s="82" t="s">
        <v>308</v>
      </c>
      <c r="B72" s="5" t="s">
        <v>298</v>
      </c>
      <c r="C72" s="26" t="s">
        <v>299</v>
      </c>
      <c r="D72" s="79"/>
      <c r="E72" s="25"/>
      <c r="F72" s="83">
        <v>348</v>
      </c>
      <c r="G72" s="84"/>
      <c r="H72" s="16"/>
    </row>
    <row r="73" spans="1:8" ht="19.5" customHeight="1">
      <c r="A73" s="82" t="s">
        <v>312</v>
      </c>
      <c r="B73" s="5" t="s">
        <v>304</v>
      </c>
      <c r="C73" s="26" t="s">
        <v>305</v>
      </c>
      <c r="D73" s="79"/>
      <c r="E73" s="49"/>
      <c r="F73" s="83">
        <v>100</v>
      </c>
      <c r="G73" s="84"/>
      <c r="H73" s="16"/>
    </row>
    <row r="74" spans="1:8" ht="19.5" customHeight="1">
      <c r="A74" s="82" t="s">
        <v>313</v>
      </c>
      <c r="B74" s="5" t="s">
        <v>307</v>
      </c>
      <c r="C74" s="26" t="s">
        <v>309</v>
      </c>
      <c r="D74" s="79"/>
      <c r="E74" s="85"/>
      <c r="F74" s="83">
        <v>1500</v>
      </c>
      <c r="G74" s="86"/>
      <c r="H74" s="16"/>
    </row>
    <row r="75" spans="1:8" ht="19.5" customHeight="1">
      <c r="A75" s="82" t="s">
        <v>316</v>
      </c>
      <c r="B75" s="5" t="s">
        <v>310</v>
      </c>
      <c r="C75" s="26" t="s">
        <v>311</v>
      </c>
      <c r="D75" s="79"/>
      <c r="E75" s="85"/>
      <c r="F75" s="83">
        <v>550</v>
      </c>
      <c r="G75" s="86"/>
      <c r="H75" s="16"/>
    </row>
    <row r="76" spans="1:8" ht="19.5" customHeight="1">
      <c r="A76" s="82" t="s">
        <v>319</v>
      </c>
      <c r="B76" s="5" t="s">
        <v>320</v>
      </c>
      <c r="C76" s="26" t="s">
        <v>321</v>
      </c>
      <c r="D76" s="79"/>
      <c r="E76" s="85"/>
      <c r="F76" s="83">
        <v>30</v>
      </c>
      <c r="G76" s="86"/>
      <c r="H76" s="16"/>
    </row>
    <row r="77" spans="1:8" ht="19.5" customHeight="1">
      <c r="A77" s="82" t="s">
        <v>322</v>
      </c>
      <c r="B77" s="5" t="s">
        <v>320</v>
      </c>
      <c r="C77" s="26" t="s">
        <v>323</v>
      </c>
      <c r="D77" s="79"/>
      <c r="E77" s="85"/>
      <c r="F77" s="83">
        <v>30</v>
      </c>
      <c r="G77" s="86"/>
      <c r="H77" s="16"/>
    </row>
    <row r="78" spans="1:8" ht="19.5" customHeight="1">
      <c r="A78" s="87"/>
      <c r="B78" s="88"/>
      <c r="C78" s="89" t="s">
        <v>75</v>
      </c>
      <c r="D78" s="90">
        <f>SUM(D71:D77)</f>
        <v>3000</v>
      </c>
      <c r="E78" s="91"/>
      <c r="F78" s="90">
        <f>SUM(F72:F77)</f>
        <v>2558</v>
      </c>
      <c r="G78" s="90">
        <f>D78-F78</f>
        <v>442</v>
      </c>
      <c r="H78" s="92"/>
    </row>
    <row r="79" spans="1:8" ht="19.5" customHeight="1">
      <c r="A79" s="77" t="s">
        <v>33</v>
      </c>
      <c r="B79" s="78"/>
      <c r="C79" s="16" t="s">
        <v>336</v>
      </c>
      <c r="D79" s="94">
        <v>8000</v>
      </c>
      <c r="E79" s="25"/>
      <c r="F79" s="83"/>
      <c r="G79" s="84"/>
      <c r="H79" s="16" t="s">
        <v>337</v>
      </c>
    </row>
    <row r="80" spans="1:8" ht="19.5" customHeight="1">
      <c r="A80" s="82" t="s">
        <v>338</v>
      </c>
      <c r="B80" s="5" t="s">
        <v>339</v>
      </c>
      <c r="C80" s="29" t="s">
        <v>340</v>
      </c>
      <c r="D80" s="79"/>
      <c r="E80" s="58"/>
      <c r="F80" s="83">
        <v>168</v>
      </c>
      <c r="G80" s="84"/>
      <c r="H80" s="16"/>
    </row>
    <row r="81" spans="1:8" ht="19.5" customHeight="1">
      <c r="A81" s="95" t="s">
        <v>342</v>
      </c>
      <c r="B81" s="17" t="s">
        <v>344</v>
      </c>
      <c r="C81" s="96" t="s">
        <v>345</v>
      </c>
      <c r="D81" s="94"/>
      <c r="E81" s="25"/>
      <c r="F81" s="83">
        <v>160</v>
      </c>
      <c r="G81" s="84"/>
      <c r="H81" s="97"/>
    </row>
    <row r="82" spans="1:8" ht="19.5" customHeight="1">
      <c r="A82" s="98" t="s">
        <v>348</v>
      </c>
      <c r="B82" s="99" t="s">
        <v>350</v>
      </c>
      <c r="C82" s="47" t="s">
        <v>351</v>
      </c>
      <c r="D82" s="94"/>
      <c r="E82" s="25"/>
      <c r="F82" s="100">
        <v>800</v>
      </c>
      <c r="G82" s="84"/>
      <c r="H82" s="97"/>
    </row>
    <row r="83" spans="1:8" ht="19.5" customHeight="1">
      <c r="A83" s="87"/>
      <c r="B83" s="88"/>
      <c r="C83" s="89" t="s">
        <v>75</v>
      </c>
      <c r="D83" s="90">
        <f>SUM(D79:D81)</f>
        <v>8000</v>
      </c>
      <c r="E83" s="91"/>
      <c r="F83" s="90">
        <f>SUM(F80:F82)</f>
        <v>1128</v>
      </c>
      <c r="G83" s="90">
        <f>D83-F83</f>
        <v>6872</v>
      </c>
      <c r="H83" s="92"/>
    </row>
    <row r="84" spans="1:8" ht="33" customHeight="1">
      <c r="A84" s="77" t="s">
        <v>45</v>
      </c>
      <c r="B84" s="78"/>
      <c r="C84" s="16" t="s">
        <v>358</v>
      </c>
      <c r="D84" s="79">
        <v>60000</v>
      </c>
      <c r="E84" s="25"/>
      <c r="F84" s="69"/>
      <c r="G84" s="84"/>
      <c r="H84" s="16" t="s">
        <v>359</v>
      </c>
    </row>
    <row r="85" spans="1:8" ht="19.5" customHeight="1">
      <c r="A85" s="82" t="s">
        <v>360</v>
      </c>
      <c r="B85" s="5" t="s">
        <v>294</v>
      </c>
      <c r="C85" s="26" t="s">
        <v>295</v>
      </c>
      <c r="D85" s="79"/>
      <c r="E85" s="25"/>
      <c r="F85" s="83">
        <v>5145</v>
      </c>
      <c r="G85" s="84"/>
      <c r="H85" s="16"/>
    </row>
    <row r="86" spans="1:8" ht="19.5" customHeight="1">
      <c r="A86" s="82" t="s">
        <v>361</v>
      </c>
      <c r="B86" s="5" t="s">
        <v>296</v>
      </c>
      <c r="C86" s="26" t="s">
        <v>297</v>
      </c>
      <c r="D86" s="79"/>
      <c r="E86" s="25"/>
      <c r="F86" s="83">
        <v>4300</v>
      </c>
      <c r="G86" s="84"/>
      <c r="H86" s="16"/>
    </row>
    <row r="87" spans="1:8" ht="19.5" customHeight="1">
      <c r="A87" s="82" t="s">
        <v>363</v>
      </c>
      <c r="B87" s="5" t="s">
        <v>44</v>
      </c>
      <c r="C87" s="26" t="s">
        <v>364</v>
      </c>
      <c r="D87" s="79"/>
      <c r="E87" s="25"/>
      <c r="F87" s="83">
        <v>4400</v>
      </c>
      <c r="G87" s="84"/>
      <c r="H87" s="16"/>
    </row>
    <row r="88" spans="1:8" ht="19.5" customHeight="1">
      <c r="A88" s="82" t="s">
        <v>365</v>
      </c>
      <c r="B88" s="5" t="s">
        <v>366</v>
      </c>
      <c r="C88" s="26" t="s">
        <v>368</v>
      </c>
      <c r="D88" s="79"/>
      <c r="E88" s="25"/>
      <c r="F88" s="83">
        <v>14100</v>
      </c>
      <c r="G88" s="84"/>
      <c r="H88" s="16"/>
    </row>
    <row r="89" spans="1:8" ht="19.5" customHeight="1">
      <c r="A89" s="82" t="s">
        <v>369</v>
      </c>
      <c r="B89" s="5" t="s">
        <v>203</v>
      </c>
      <c r="C89" s="47" t="s">
        <v>370</v>
      </c>
      <c r="D89" s="79"/>
      <c r="E89" s="25"/>
      <c r="F89" s="83">
        <v>1816</v>
      </c>
      <c r="G89" s="84"/>
      <c r="H89" s="16"/>
    </row>
    <row r="90" spans="1:8" ht="19.5" customHeight="1">
      <c r="A90" s="82" t="s">
        <v>371</v>
      </c>
      <c r="B90" s="5" t="s">
        <v>203</v>
      </c>
      <c r="C90" s="47" t="s">
        <v>372</v>
      </c>
      <c r="D90" s="79"/>
      <c r="E90" s="25"/>
      <c r="F90" s="83">
        <v>4000</v>
      </c>
      <c r="G90" s="84"/>
      <c r="H90" s="16"/>
    </row>
    <row r="91" spans="1:8" ht="19.5" customHeight="1">
      <c r="A91" s="98" t="s">
        <v>374</v>
      </c>
      <c r="B91" s="99" t="s">
        <v>375</v>
      </c>
      <c r="C91" s="47" t="s">
        <v>376</v>
      </c>
      <c r="D91" s="79"/>
      <c r="E91" s="25"/>
      <c r="F91" s="101">
        <v>3069</v>
      </c>
      <c r="G91" s="84"/>
      <c r="H91" s="16"/>
    </row>
    <row r="92" spans="1:8" ht="19.5" customHeight="1">
      <c r="A92" s="98" t="s">
        <v>378</v>
      </c>
      <c r="B92" s="99" t="s">
        <v>375</v>
      </c>
      <c r="C92" s="47" t="s">
        <v>379</v>
      </c>
      <c r="D92" s="79"/>
      <c r="E92" s="25"/>
      <c r="F92" s="101">
        <v>3771</v>
      </c>
      <c r="G92" s="84"/>
      <c r="H92" s="16"/>
    </row>
    <row r="93" spans="1:8" ht="19.5" customHeight="1">
      <c r="A93" s="98" t="s">
        <v>381</v>
      </c>
      <c r="B93" s="99" t="s">
        <v>375</v>
      </c>
      <c r="C93" s="47" t="s">
        <v>382</v>
      </c>
      <c r="D93" s="79"/>
      <c r="E93" s="25"/>
      <c r="F93" s="101">
        <v>5261</v>
      </c>
      <c r="G93" s="84"/>
      <c r="H93" s="16"/>
    </row>
    <row r="94" spans="1:8" ht="19.5" customHeight="1">
      <c r="A94" s="98" t="s">
        <v>383</v>
      </c>
      <c r="B94" s="99" t="s">
        <v>375</v>
      </c>
      <c r="C94" s="47" t="s">
        <v>384</v>
      </c>
      <c r="D94" s="79"/>
      <c r="E94" s="25"/>
      <c r="F94" s="101">
        <v>3930</v>
      </c>
      <c r="G94" s="84"/>
      <c r="H94" s="16"/>
    </row>
    <row r="95" spans="1:8" ht="19.5" customHeight="1">
      <c r="A95" s="98" t="s">
        <v>386</v>
      </c>
      <c r="B95" s="99" t="s">
        <v>387</v>
      </c>
      <c r="C95" s="47" t="s">
        <v>388</v>
      </c>
      <c r="D95" s="79"/>
      <c r="E95" s="25"/>
      <c r="F95" s="100">
        <v>1700</v>
      </c>
      <c r="G95" s="84"/>
      <c r="H95" s="16"/>
    </row>
    <row r="96" spans="1:8" ht="19.5" customHeight="1">
      <c r="A96" s="98" t="s">
        <v>389</v>
      </c>
      <c r="B96" s="99" t="s">
        <v>390</v>
      </c>
      <c r="C96" s="47" t="s">
        <v>391</v>
      </c>
      <c r="D96" s="79"/>
      <c r="E96" s="25"/>
      <c r="F96" s="100">
        <v>6550</v>
      </c>
      <c r="G96" s="84"/>
      <c r="H96" s="16"/>
    </row>
    <row r="97" spans="1:8" ht="19.5" customHeight="1">
      <c r="A97" s="87"/>
      <c r="B97" s="88"/>
      <c r="C97" s="89" t="s">
        <v>75</v>
      </c>
      <c r="D97" s="90">
        <f>SUM(D84:D96)</f>
        <v>60000</v>
      </c>
      <c r="E97" s="91"/>
      <c r="F97" s="90">
        <f>SUM(F85:F96)</f>
        <v>58042</v>
      </c>
      <c r="G97" s="90">
        <f>D97-F97</f>
        <v>1958</v>
      </c>
      <c r="H97" s="92"/>
    </row>
    <row r="98" spans="1:8" ht="19.5" customHeight="1">
      <c r="A98" s="77" t="s">
        <v>52</v>
      </c>
      <c r="B98" s="78"/>
      <c r="C98" s="16" t="s">
        <v>102</v>
      </c>
      <c r="D98" s="79">
        <v>20000</v>
      </c>
      <c r="E98" s="85"/>
      <c r="F98" s="83"/>
      <c r="G98" s="86"/>
      <c r="H98" s="102" t="s">
        <v>104</v>
      </c>
    </row>
    <row r="99" spans="1:8" ht="19.5" customHeight="1">
      <c r="A99" s="82" t="s">
        <v>397</v>
      </c>
      <c r="B99" s="5" t="s">
        <v>21</v>
      </c>
      <c r="C99" s="26" t="s">
        <v>301</v>
      </c>
      <c r="D99" s="79"/>
      <c r="E99" s="58"/>
      <c r="F99" s="83">
        <v>6000</v>
      </c>
      <c r="G99" s="86"/>
      <c r="H99" s="26"/>
    </row>
    <row r="100" spans="1:8" ht="19.5" customHeight="1">
      <c r="A100" s="82" t="s">
        <v>398</v>
      </c>
      <c r="B100" s="5" t="s">
        <v>317</v>
      </c>
      <c r="C100" s="26" t="s">
        <v>318</v>
      </c>
      <c r="D100" s="94"/>
      <c r="E100" s="58"/>
      <c r="F100" s="83">
        <v>2500</v>
      </c>
      <c r="G100" s="86"/>
      <c r="H100" s="16"/>
    </row>
    <row r="101" spans="1:8" ht="19.5" customHeight="1">
      <c r="A101" s="82" t="s">
        <v>399</v>
      </c>
      <c r="B101" s="5" t="s">
        <v>324</v>
      </c>
      <c r="C101" s="26" t="s">
        <v>325</v>
      </c>
      <c r="D101" s="79"/>
      <c r="E101" s="85"/>
      <c r="F101" s="83">
        <v>5000</v>
      </c>
      <c r="G101" s="86"/>
      <c r="H101" s="16"/>
    </row>
    <row r="102" spans="1:8" ht="19.5" customHeight="1">
      <c r="A102" s="82" t="s">
        <v>401</v>
      </c>
      <c r="B102" s="5" t="s">
        <v>328</v>
      </c>
      <c r="C102" s="26" t="s">
        <v>329</v>
      </c>
      <c r="D102" s="79"/>
      <c r="E102" s="85"/>
      <c r="F102" s="83">
        <v>1000</v>
      </c>
      <c r="G102" s="86"/>
      <c r="H102" s="16"/>
    </row>
    <row r="103" spans="1:8" ht="19.5" customHeight="1">
      <c r="A103" s="82" t="s">
        <v>402</v>
      </c>
      <c r="B103" s="5" t="s">
        <v>328</v>
      </c>
      <c r="C103" s="26" t="s">
        <v>330</v>
      </c>
      <c r="D103" s="79"/>
      <c r="E103" s="85"/>
      <c r="F103" s="83">
        <v>1000</v>
      </c>
      <c r="G103" s="86"/>
      <c r="H103" s="16"/>
    </row>
    <row r="104" spans="1:8" ht="19.5" customHeight="1">
      <c r="A104" s="82" t="s">
        <v>403</v>
      </c>
      <c r="B104" s="5" t="s">
        <v>328</v>
      </c>
      <c r="C104" s="26" t="s">
        <v>331</v>
      </c>
      <c r="D104" s="79"/>
      <c r="E104" s="85"/>
      <c r="F104" s="83">
        <v>1000</v>
      </c>
      <c r="G104" s="86"/>
      <c r="H104" s="16"/>
    </row>
    <row r="105" spans="1:8" ht="19.5" customHeight="1">
      <c r="A105" s="82" t="s">
        <v>404</v>
      </c>
      <c r="B105" s="5" t="s">
        <v>332</v>
      </c>
      <c r="C105" s="26" t="s">
        <v>333</v>
      </c>
      <c r="D105" s="79"/>
      <c r="E105" s="85"/>
      <c r="F105" s="83">
        <v>1000</v>
      </c>
      <c r="G105" s="86"/>
      <c r="H105" s="16"/>
    </row>
    <row r="106" spans="1:8" ht="19.5" customHeight="1">
      <c r="A106" s="82" t="s">
        <v>405</v>
      </c>
      <c r="B106" s="5" t="s">
        <v>395</v>
      </c>
      <c r="C106" s="26" t="s">
        <v>406</v>
      </c>
      <c r="D106" s="79"/>
      <c r="E106" s="85"/>
      <c r="F106" s="83">
        <v>2000</v>
      </c>
      <c r="G106" s="86"/>
      <c r="H106" s="16"/>
    </row>
    <row r="107" spans="1:8" ht="19.5" customHeight="1">
      <c r="A107" s="82" t="s">
        <v>409</v>
      </c>
      <c r="B107" s="5" t="s">
        <v>410</v>
      </c>
      <c r="C107" s="29" t="s">
        <v>411</v>
      </c>
      <c r="D107" s="79"/>
      <c r="E107" s="85"/>
      <c r="F107" s="83">
        <v>2000</v>
      </c>
      <c r="G107" s="86"/>
      <c r="H107" s="16"/>
    </row>
    <row r="108" spans="1:8" ht="19.5" customHeight="1">
      <c r="A108" s="82" t="s">
        <v>412</v>
      </c>
      <c r="B108" s="5" t="s">
        <v>320</v>
      </c>
      <c r="C108" s="29" t="s">
        <v>413</v>
      </c>
      <c r="D108" s="79"/>
      <c r="E108" s="85"/>
      <c r="F108" s="83">
        <v>1000</v>
      </c>
      <c r="G108" s="86"/>
      <c r="H108" s="16"/>
    </row>
    <row r="109" spans="1:8" ht="19.5" customHeight="1">
      <c r="A109" s="82" t="s">
        <v>415</v>
      </c>
      <c r="B109" s="5" t="s">
        <v>320</v>
      </c>
      <c r="C109" s="29" t="s">
        <v>417</v>
      </c>
      <c r="D109" s="79"/>
      <c r="E109" s="85"/>
      <c r="F109" s="83">
        <v>1000</v>
      </c>
      <c r="G109" s="86"/>
      <c r="H109" s="16"/>
    </row>
    <row r="110" spans="1:8" ht="19.5" customHeight="1">
      <c r="A110" s="82" t="s">
        <v>419</v>
      </c>
      <c r="B110" s="5" t="s">
        <v>320</v>
      </c>
      <c r="C110" s="29" t="s">
        <v>420</v>
      </c>
      <c r="D110" s="79"/>
      <c r="E110" s="85"/>
      <c r="F110" s="83">
        <v>1000</v>
      </c>
      <c r="G110" s="86"/>
      <c r="H110" s="16"/>
    </row>
    <row r="111" spans="1:8" ht="19.5" customHeight="1">
      <c r="A111" s="82" t="s">
        <v>421</v>
      </c>
      <c r="B111" s="5" t="s">
        <v>320</v>
      </c>
      <c r="C111" s="29" t="s">
        <v>422</v>
      </c>
      <c r="D111" s="79"/>
      <c r="E111" s="85"/>
      <c r="F111" s="83">
        <v>1000</v>
      </c>
      <c r="G111" s="86"/>
      <c r="H111" s="16"/>
    </row>
    <row r="112" spans="1:8" ht="19.5" customHeight="1">
      <c r="A112" s="98" t="s">
        <v>425</v>
      </c>
      <c r="B112" s="99" t="s">
        <v>426</v>
      </c>
      <c r="C112" s="40" t="s">
        <v>427</v>
      </c>
      <c r="D112" s="79"/>
      <c r="E112" s="85"/>
      <c r="F112" s="100">
        <v>1000</v>
      </c>
      <c r="G112" s="86"/>
      <c r="H112" s="16"/>
    </row>
    <row r="113" spans="1:8" ht="19.5" customHeight="1">
      <c r="A113" s="99" t="s">
        <v>428</v>
      </c>
      <c r="B113" s="5"/>
      <c r="C113" s="103" t="s">
        <v>429</v>
      </c>
      <c r="D113" s="104">
        <v>6500</v>
      </c>
      <c r="E113" s="85"/>
      <c r="F113" s="83"/>
      <c r="G113" s="86"/>
      <c r="H113" s="16"/>
    </row>
    <row r="114" spans="1:8" ht="19.5" customHeight="1">
      <c r="A114" s="87"/>
      <c r="B114" s="88"/>
      <c r="C114" s="89" t="s">
        <v>75</v>
      </c>
      <c r="D114" s="90">
        <f>SUM(D98:D113)</f>
        <v>26500</v>
      </c>
      <c r="E114" s="91"/>
      <c r="F114" s="90">
        <f>SUM(F98:F113)</f>
        <v>26500</v>
      </c>
      <c r="G114" s="90">
        <f>D114-F114</f>
        <v>0</v>
      </c>
      <c r="H114" s="105" t="s">
        <v>437</v>
      </c>
    </row>
    <row r="115" spans="1:8" ht="19.5" customHeight="1">
      <c r="A115" s="77" t="s">
        <v>59</v>
      </c>
      <c r="B115" s="78"/>
      <c r="C115" s="16" t="s">
        <v>106</v>
      </c>
      <c r="D115" s="79">
        <v>13000</v>
      </c>
      <c r="E115" s="85"/>
      <c r="F115" s="69"/>
      <c r="G115" s="86"/>
      <c r="H115" s="16" t="s">
        <v>438</v>
      </c>
    </row>
    <row r="116" spans="1:8" ht="22.5" customHeight="1">
      <c r="A116" s="106" t="s">
        <v>439</v>
      </c>
      <c r="B116" s="31" t="s">
        <v>441</v>
      </c>
      <c r="C116" s="47" t="s">
        <v>442</v>
      </c>
      <c r="D116" s="107"/>
      <c r="E116" s="58"/>
      <c r="F116" s="100">
        <v>4500</v>
      </c>
      <c r="G116" s="108"/>
      <c r="H116" s="109"/>
    </row>
    <row r="117" spans="1:8" ht="19.5" customHeight="1">
      <c r="A117" s="87"/>
      <c r="B117" s="88"/>
      <c r="C117" s="89" t="s">
        <v>75</v>
      </c>
      <c r="D117" s="90">
        <f>SUM(D115:D116)</f>
        <v>13000</v>
      </c>
      <c r="E117" s="91"/>
      <c r="F117" s="90">
        <f>SUM(F115:F116)</f>
        <v>4500</v>
      </c>
      <c r="G117" s="90">
        <f>D117-F117</f>
        <v>8500</v>
      </c>
      <c r="H117" s="110"/>
    </row>
    <row r="118" spans="1:8" ht="19.5" customHeight="1">
      <c r="A118" s="77" t="s">
        <v>65</v>
      </c>
      <c r="B118" s="5"/>
      <c r="C118" s="16" t="s">
        <v>109</v>
      </c>
      <c r="D118" s="79">
        <v>14800</v>
      </c>
      <c r="E118" s="85"/>
      <c r="F118" s="83"/>
      <c r="G118" s="108"/>
      <c r="H118" s="49" t="s">
        <v>110</v>
      </c>
    </row>
    <row r="119" spans="1:8" ht="19.5" customHeight="1">
      <c r="A119" s="82" t="s">
        <v>447</v>
      </c>
      <c r="B119" s="5" t="s">
        <v>355</v>
      </c>
      <c r="C119" s="29" t="s">
        <v>356</v>
      </c>
      <c r="D119" s="79"/>
      <c r="E119" s="58"/>
      <c r="F119" s="83">
        <v>10000</v>
      </c>
      <c r="G119" s="108"/>
      <c r="H119" s="49"/>
    </row>
    <row r="120" spans="1:8" ht="29.25" customHeight="1">
      <c r="A120" s="82" t="s">
        <v>322</v>
      </c>
      <c r="B120" s="5" t="s">
        <v>254</v>
      </c>
      <c r="C120" s="16" t="s">
        <v>448</v>
      </c>
      <c r="D120" s="79"/>
      <c r="E120" s="85"/>
      <c r="F120" s="83">
        <v>4800</v>
      </c>
      <c r="G120" s="111"/>
      <c r="H120" s="40" t="s">
        <v>451</v>
      </c>
    </row>
    <row r="121" spans="1:8" ht="19.5" customHeight="1">
      <c r="A121" s="87"/>
      <c r="B121" s="88"/>
      <c r="C121" s="89" t="s">
        <v>75</v>
      </c>
      <c r="D121" s="90">
        <f>SUM(D118:D120)</f>
        <v>14800</v>
      </c>
      <c r="E121" s="91"/>
      <c r="F121" s="90">
        <f>SUM(F119:F120)</f>
        <v>14800</v>
      </c>
      <c r="G121" s="90">
        <f>D121-F121</f>
        <v>0</v>
      </c>
      <c r="H121" s="110"/>
    </row>
    <row r="122" spans="1:8" ht="19.5" customHeight="1">
      <c r="A122" s="77" t="s">
        <v>71</v>
      </c>
      <c r="B122" s="5"/>
      <c r="C122" s="26" t="s">
        <v>115</v>
      </c>
      <c r="D122" s="94">
        <v>150000</v>
      </c>
      <c r="E122" s="85"/>
      <c r="F122" s="83"/>
      <c r="G122" s="108"/>
      <c r="H122" s="16" t="s">
        <v>457</v>
      </c>
    </row>
    <row r="123" spans="1:8" ht="82.5">
      <c r="A123" s="6" t="s">
        <v>458</v>
      </c>
      <c r="B123" s="6" t="s">
        <v>235</v>
      </c>
      <c r="C123" s="47" t="s">
        <v>66</v>
      </c>
      <c r="D123" s="107">
        <v>415100</v>
      </c>
      <c r="E123" s="58"/>
      <c r="F123" s="83"/>
      <c r="G123" s="108"/>
      <c r="H123" s="109"/>
    </row>
    <row r="124" spans="1:8" ht="82.5">
      <c r="A124" s="6" t="s">
        <v>458</v>
      </c>
      <c r="B124" s="6" t="s">
        <v>235</v>
      </c>
      <c r="C124" s="47" t="s">
        <v>460</v>
      </c>
      <c r="D124" s="107">
        <v>560000</v>
      </c>
      <c r="E124" s="58"/>
      <c r="F124" s="83"/>
      <c r="G124" s="108"/>
      <c r="H124" s="109"/>
    </row>
    <row r="125" spans="1:8" ht="19.5" customHeight="1">
      <c r="A125" s="30" t="s">
        <v>290</v>
      </c>
      <c r="B125" s="99" t="s">
        <v>263</v>
      </c>
      <c r="C125" s="40" t="s">
        <v>264</v>
      </c>
      <c r="D125" s="112">
        <v>21660</v>
      </c>
      <c r="E125" s="85"/>
      <c r="F125" s="83"/>
      <c r="G125" s="108"/>
      <c r="H125" s="16"/>
    </row>
    <row r="126" spans="1:8" ht="19.5" customHeight="1">
      <c r="A126" s="30" t="s">
        <v>292</v>
      </c>
      <c r="B126" s="99" t="s">
        <v>266</v>
      </c>
      <c r="C126" s="40" t="s">
        <v>267</v>
      </c>
      <c r="D126" s="112">
        <v>5160</v>
      </c>
      <c r="E126" s="85"/>
      <c r="F126" s="83"/>
      <c r="G126" s="108"/>
      <c r="H126" s="16"/>
    </row>
    <row r="127" spans="1:8" ht="19.5" customHeight="1">
      <c r="A127" s="82" t="s">
        <v>462</v>
      </c>
      <c r="B127" s="5" t="s">
        <v>416</v>
      </c>
      <c r="C127" s="40" t="s">
        <v>463</v>
      </c>
      <c r="D127" s="94"/>
      <c r="E127" s="85"/>
      <c r="F127" s="83">
        <v>3800</v>
      </c>
      <c r="G127" s="108"/>
      <c r="H127" s="16"/>
    </row>
    <row r="128" spans="1:8" ht="19.5" customHeight="1">
      <c r="A128" s="82" t="s">
        <v>464</v>
      </c>
      <c r="B128" s="5" t="s">
        <v>423</v>
      </c>
      <c r="C128" s="40" t="s">
        <v>465</v>
      </c>
      <c r="D128" s="94"/>
      <c r="E128" s="85"/>
      <c r="F128" s="83">
        <v>50000</v>
      </c>
      <c r="G128" s="108"/>
      <c r="H128" s="16"/>
    </row>
    <row r="129" spans="1:8" ht="19.5" customHeight="1">
      <c r="A129" s="82" t="s">
        <v>466</v>
      </c>
      <c r="B129" s="113" t="s">
        <v>235</v>
      </c>
      <c r="C129" s="47" t="s">
        <v>467</v>
      </c>
      <c r="D129" s="94"/>
      <c r="E129" s="85"/>
      <c r="F129" s="83">
        <v>7000</v>
      </c>
      <c r="G129" s="108"/>
      <c r="H129" s="16"/>
    </row>
    <row r="130" spans="1:8" ht="19.5" customHeight="1">
      <c r="A130" s="82" t="s">
        <v>468</v>
      </c>
      <c r="B130" s="5" t="s">
        <v>235</v>
      </c>
      <c r="C130" s="29" t="s">
        <v>446</v>
      </c>
      <c r="D130" s="94"/>
      <c r="E130" s="85"/>
      <c r="F130" s="83">
        <v>35000</v>
      </c>
      <c r="G130" s="108"/>
      <c r="H130" s="16"/>
    </row>
    <row r="131" spans="1:8" ht="19.5" customHeight="1">
      <c r="A131" s="82" t="s">
        <v>319</v>
      </c>
      <c r="B131" s="5" t="s">
        <v>452</v>
      </c>
      <c r="C131" s="114" t="s">
        <v>453</v>
      </c>
      <c r="D131" s="79"/>
      <c r="E131" s="58"/>
      <c r="F131" s="83">
        <v>27600</v>
      </c>
      <c r="G131" s="86"/>
      <c r="H131" s="49"/>
    </row>
    <row r="132" spans="1:8" ht="19.5" customHeight="1">
      <c r="A132" s="82" t="s">
        <v>469</v>
      </c>
      <c r="B132" s="5" t="s">
        <v>254</v>
      </c>
      <c r="C132" s="114" t="s">
        <v>455</v>
      </c>
      <c r="D132" s="79"/>
      <c r="E132" s="58"/>
      <c r="F132" s="83">
        <v>18000</v>
      </c>
      <c r="G132" s="86"/>
      <c r="H132" s="49"/>
    </row>
    <row r="133" spans="1:8" ht="19.5" customHeight="1">
      <c r="A133" s="82" t="s">
        <v>470</v>
      </c>
      <c r="B133" s="5" t="s">
        <v>320</v>
      </c>
      <c r="C133" s="114" t="s">
        <v>471</v>
      </c>
      <c r="D133" s="79"/>
      <c r="E133" s="58"/>
      <c r="F133" s="83">
        <v>11700</v>
      </c>
      <c r="G133" s="86"/>
      <c r="H133" s="49"/>
    </row>
    <row r="134" spans="1:8" ht="19.5" customHeight="1">
      <c r="A134" s="82" t="s">
        <v>472</v>
      </c>
      <c r="B134" s="5" t="s">
        <v>320</v>
      </c>
      <c r="C134" s="114" t="s">
        <v>473</v>
      </c>
      <c r="D134" s="79"/>
      <c r="E134" s="58"/>
      <c r="F134" s="83">
        <v>40000</v>
      </c>
      <c r="G134" s="86"/>
      <c r="H134" s="49"/>
    </row>
    <row r="135" spans="1:8" ht="19.5" customHeight="1">
      <c r="A135" s="82" t="s">
        <v>474</v>
      </c>
      <c r="B135" s="5" t="s">
        <v>320</v>
      </c>
      <c r="C135" s="114" t="s">
        <v>475</v>
      </c>
      <c r="D135" s="79"/>
      <c r="E135" s="58"/>
      <c r="F135" s="83">
        <v>74050</v>
      </c>
      <c r="G135" s="86"/>
      <c r="H135" s="49"/>
    </row>
    <row r="136" spans="1:8" ht="19.5" customHeight="1">
      <c r="A136" s="82" t="s">
        <v>476</v>
      </c>
      <c r="B136" s="5" t="s">
        <v>477</v>
      </c>
      <c r="C136" s="115" t="s">
        <v>478</v>
      </c>
      <c r="D136" s="79"/>
      <c r="E136" s="58"/>
      <c r="F136" s="83">
        <v>1480</v>
      </c>
      <c r="G136" s="86"/>
      <c r="H136" s="49"/>
    </row>
    <row r="137" spans="1:8" ht="19.5" customHeight="1">
      <c r="A137" s="82" t="s">
        <v>480</v>
      </c>
      <c r="B137" s="5" t="s">
        <v>477</v>
      </c>
      <c r="C137" s="114" t="s">
        <v>481</v>
      </c>
      <c r="D137" s="79"/>
      <c r="E137" s="58"/>
      <c r="F137" s="83">
        <v>2205</v>
      </c>
      <c r="G137" s="86"/>
      <c r="H137" s="49"/>
    </row>
    <row r="138" spans="1:8" ht="19.5" customHeight="1">
      <c r="A138" s="82" t="s">
        <v>483</v>
      </c>
      <c r="B138" s="5" t="s">
        <v>477</v>
      </c>
      <c r="C138" s="114" t="s">
        <v>484</v>
      </c>
      <c r="D138" s="79"/>
      <c r="E138" s="58"/>
      <c r="F138" s="83">
        <v>750</v>
      </c>
      <c r="G138" s="86"/>
      <c r="H138" s="49"/>
    </row>
    <row r="139" spans="1:8" ht="23.25" customHeight="1">
      <c r="A139" s="82" t="s">
        <v>485</v>
      </c>
      <c r="B139" s="116" t="s">
        <v>477</v>
      </c>
      <c r="C139" s="117" t="s">
        <v>487</v>
      </c>
      <c r="D139" s="94"/>
      <c r="E139" s="58"/>
      <c r="F139" s="100">
        <v>3000</v>
      </c>
      <c r="G139" s="108"/>
      <c r="H139" s="29"/>
    </row>
    <row r="140" spans="1:8" ht="23.25" customHeight="1">
      <c r="A140" s="98" t="s">
        <v>488</v>
      </c>
      <c r="B140" s="116" t="s">
        <v>477</v>
      </c>
      <c r="C140" s="117" t="s">
        <v>489</v>
      </c>
      <c r="D140" s="94"/>
      <c r="E140" s="58"/>
      <c r="F140" s="100">
        <v>3080</v>
      </c>
      <c r="G140" s="108"/>
      <c r="H140" s="29"/>
    </row>
    <row r="141" spans="1:8" ht="23.25" customHeight="1">
      <c r="A141" s="98" t="s">
        <v>490</v>
      </c>
      <c r="B141" s="116" t="s">
        <v>477</v>
      </c>
      <c r="C141" s="117" t="s">
        <v>491</v>
      </c>
      <c r="D141" s="94"/>
      <c r="E141" s="58"/>
      <c r="F141" s="100">
        <v>27000</v>
      </c>
      <c r="G141" s="108"/>
      <c r="H141" s="29"/>
    </row>
    <row r="142" spans="1:8" ht="23.25" customHeight="1">
      <c r="A142" s="98" t="s">
        <v>492</v>
      </c>
      <c r="B142" s="116" t="s">
        <v>477</v>
      </c>
      <c r="C142" s="117" t="s">
        <v>493</v>
      </c>
      <c r="D142" s="94"/>
      <c r="E142" s="58"/>
      <c r="F142" s="100">
        <v>12800</v>
      </c>
      <c r="G142" s="108"/>
      <c r="H142" s="29"/>
    </row>
    <row r="143" spans="1:8" ht="16.5">
      <c r="A143" s="98" t="s">
        <v>494</v>
      </c>
      <c r="B143" s="99" t="s">
        <v>263</v>
      </c>
      <c r="C143" s="47" t="s">
        <v>495</v>
      </c>
      <c r="D143" s="107"/>
      <c r="E143" s="58"/>
      <c r="F143" s="100">
        <v>3000</v>
      </c>
      <c r="G143" s="108"/>
      <c r="H143" s="109"/>
    </row>
    <row r="144" spans="1:8" ht="18.75" customHeight="1">
      <c r="A144" s="106" t="s">
        <v>496</v>
      </c>
      <c r="B144" s="31" t="s">
        <v>263</v>
      </c>
      <c r="C144" s="47" t="s">
        <v>497</v>
      </c>
      <c r="D144" s="107"/>
      <c r="E144" s="58"/>
      <c r="F144" s="101">
        <v>15000</v>
      </c>
      <c r="G144" s="108"/>
      <c r="H144" s="109"/>
    </row>
    <row r="145" spans="1:8" ht="18" customHeight="1">
      <c r="A145" s="106" t="s">
        <v>498</v>
      </c>
      <c r="B145" s="31" t="s">
        <v>266</v>
      </c>
      <c r="C145" s="47" t="s">
        <v>499</v>
      </c>
      <c r="D145" s="107"/>
      <c r="E145" s="58"/>
      <c r="F145" s="101">
        <v>53600</v>
      </c>
      <c r="G145" s="108"/>
      <c r="H145" s="109"/>
    </row>
    <row r="146" spans="1:8" ht="19.5" customHeight="1">
      <c r="A146" s="82" t="s">
        <v>501</v>
      </c>
      <c r="B146" s="6" t="s">
        <v>235</v>
      </c>
      <c r="C146" s="26" t="s">
        <v>449</v>
      </c>
      <c r="D146" s="94"/>
      <c r="E146" s="58"/>
      <c r="F146" s="83">
        <v>150000</v>
      </c>
      <c r="G146" s="86"/>
      <c r="H146" s="49"/>
    </row>
    <row r="147" spans="1:8" ht="33">
      <c r="A147" s="82" t="s">
        <v>322</v>
      </c>
      <c r="B147" s="6" t="s">
        <v>235</v>
      </c>
      <c r="C147" s="26" t="s">
        <v>456</v>
      </c>
      <c r="D147" s="94"/>
      <c r="E147" s="58"/>
      <c r="F147" s="83">
        <v>228750</v>
      </c>
      <c r="G147" s="108"/>
      <c r="H147" s="119" t="s">
        <v>502</v>
      </c>
    </row>
    <row r="148" spans="1:8" ht="19.5" customHeight="1">
      <c r="A148" s="120" t="s">
        <v>503</v>
      </c>
      <c r="B148" s="121" t="s">
        <v>188</v>
      </c>
      <c r="C148" s="122" t="s">
        <v>504</v>
      </c>
      <c r="D148" s="94"/>
      <c r="E148" s="58"/>
      <c r="F148" s="123">
        <v>53700</v>
      </c>
      <c r="G148" s="108"/>
      <c r="H148" s="125"/>
    </row>
    <row r="149" spans="1:8" ht="23.25" customHeight="1">
      <c r="A149" s="120" t="s">
        <v>506</v>
      </c>
      <c r="B149" s="121" t="s">
        <v>375</v>
      </c>
      <c r="C149" s="122" t="s">
        <v>507</v>
      </c>
      <c r="D149" s="94"/>
      <c r="E149" s="58"/>
      <c r="F149" s="127">
        <v>4800</v>
      </c>
      <c r="G149" s="108"/>
      <c r="H149" s="29"/>
    </row>
    <row r="150" spans="1:8" ht="23.25" customHeight="1">
      <c r="A150" s="120" t="s">
        <v>508</v>
      </c>
      <c r="B150" s="121" t="s">
        <v>426</v>
      </c>
      <c r="C150" s="122" t="s">
        <v>509</v>
      </c>
      <c r="D150" s="94"/>
      <c r="E150" s="58"/>
      <c r="F150" s="123">
        <v>58500</v>
      </c>
      <c r="G150" s="108"/>
      <c r="H150" s="29"/>
    </row>
    <row r="151" spans="1:8" ht="23.25" customHeight="1">
      <c r="A151" s="120" t="s">
        <v>510</v>
      </c>
      <c r="B151" s="121" t="s">
        <v>426</v>
      </c>
      <c r="C151" s="122" t="s">
        <v>511</v>
      </c>
      <c r="D151" s="94"/>
      <c r="E151" s="58"/>
      <c r="F151" s="123">
        <v>49350</v>
      </c>
      <c r="G151" s="108"/>
      <c r="H151" s="29"/>
    </row>
    <row r="152" spans="1:8" ht="23.25" customHeight="1">
      <c r="A152" s="120" t="s">
        <v>512</v>
      </c>
      <c r="B152" s="121" t="s">
        <v>513</v>
      </c>
      <c r="C152" s="122" t="s">
        <v>514</v>
      </c>
      <c r="D152" s="94"/>
      <c r="E152" s="58"/>
      <c r="F152" s="123">
        <v>27500</v>
      </c>
      <c r="G152" s="108"/>
      <c r="H152" s="29"/>
    </row>
    <row r="153" spans="1:8" ht="23.25" customHeight="1">
      <c r="A153" s="120" t="s">
        <v>515</v>
      </c>
      <c r="B153" s="121" t="s">
        <v>516</v>
      </c>
      <c r="C153" s="122" t="s">
        <v>517</v>
      </c>
      <c r="D153" s="94"/>
      <c r="E153" s="58"/>
      <c r="F153" s="123">
        <v>25000</v>
      </c>
      <c r="G153" s="108"/>
      <c r="H153" s="29"/>
    </row>
    <row r="154" spans="1:8" ht="19.5" customHeight="1">
      <c r="A154" s="87"/>
      <c r="B154" s="88"/>
      <c r="C154" s="89" t="s">
        <v>75</v>
      </c>
      <c r="D154" s="90">
        <f>SUM(D122:D153)</f>
        <v>1151920</v>
      </c>
      <c r="E154" s="91"/>
      <c r="F154" s="90">
        <f>SUM(F122:F153)</f>
        <v>986665</v>
      </c>
      <c r="G154" s="90">
        <f>D154-F154</f>
        <v>165255</v>
      </c>
      <c r="H154" s="110"/>
    </row>
    <row r="155" spans="1:8" ht="19.5" customHeight="1">
      <c r="A155" s="77" t="s">
        <v>119</v>
      </c>
      <c r="B155" s="5"/>
      <c r="C155" s="16" t="s">
        <v>120</v>
      </c>
      <c r="D155" s="94">
        <v>90000</v>
      </c>
      <c r="E155" s="85"/>
      <c r="F155" s="83"/>
      <c r="G155" s="108"/>
      <c r="H155" s="109" t="s">
        <v>521</v>
      </c>
    </row>
    <row r="156" spans="1:8" ht="19.5" customHeight="1">
      <c r="A156" s="17" t="s">
        <v>176</v>
      </c>
      <c r="B156" s="5" t="s">
        <v>177</v>
      </c>
      <c r="C156" s="16" t="s">
        <v>180</v>
      </c>
      <c r="D156" s="94">
        <v>10000</v>
      </c>
      <c r="E156" s="85"/>
      <c r="F156" s="83"/>
      <c r="G156" s="108"/>
      <c r="H156" s="109"/>
    </row>
    <row r="157" spans="1:8" ht="19.5" customHeight="1">
      <c r="A157" s="82" t="s">
        <v>522</v>
      </c>
      <c r="B157" s="113" t="s">
        <v>320</v>
      </c>
      <c r="C157" s="26" t="s">
        <v>486</v>
      </c>
      <c r="D157" s="94"/>
      <c r="E157" s="49"/>
      <c r="F157" s="83">
        <v>19500</v>
      </c>
      <c r="G157" s="108"/>
      <c r="H157" s="109"/>
    </row>
    <row r="158" spans="1:8" ht="19.5" customHeight="1">
      <c r="A158" s="98" t="s">
        <v>524</v>
      </c>
      <c r="B158" s="99" t="s">
        <v>266</v>
      </c>
      <c r="C158" s="47" t="s">
        <v>525</v>
      </c>
      <c r="D158" s="94"/>
      <c r="E158" s="58"/>
      <c r="F158" s="100">
        <v>15050</v>
      </c>
      <c r="G158" s="86"/>
      <c r="H158" s="49"/>
    </row>
    <row r="159" spans="1:8" ht="19.5" customHeight="1">
      <c r="A159" s="98" t="s">
        <v>526</v>
      </c>
      <c r="B159" s="99" t="s">
        <v>527</v>
      </c>
      <c r="C159" s="47" t="s">
        <v>528</v>
      </c>
      <c r="D159" s="94"/>
      <c r="E159" s="58"/>
      <c r="F159" s="100">
        <v>3300</v>
      </c>
      <c r="G159" s="86"/>
      <c r="H159" s="49"/>
    </row>
    <row r="160" spans="1:8" ht="19.5" customHeight="1">
      <c r="A160" s="98" t="s">
        <v>529</v>
      </c>
      <c r="B160" s="99" t="s">
        <v>527</v>
      </c>
      <c r="C160" s="47" t="s">
        <v>530</v>
      </c>
      <c r="D160" s="94"/>
      <c r="E160" s="58"/>
      <c r="F160" s="100">
        <v>6000</v>
      </c>
      <c r="G160" s="86"/>
      <c r="H160" s="49"/>
    </row>
    <row r="161" spans="1:8" ht="19.5" customHeight="1">
      <c r="A161" s="98" t="s">
        <v>531</v>
      </c>
      <c r="B161" s="99" t="s">
        <v>516</v>
      </c>
      <c r="C161" s="47" t="s">
        <v>532</v>
      </c>
      <c r="D161" s="94"/>
      <c r="E161" s="58"/>
      <c r="F161" s="101">
        <v>75000</v>
      </c>
      <c r="G161" s="86"/>
      <c r="H161" s="49"/>
    </row>
    <row r="162" spans="1:8" ht="19.5" customHeight="1">
      <c r="A162" s="98" t="s">
        <v>533</v>
      </c>
      <c r="B162" s="99" t="s">
        <v>534</v>
      </c>
      <c r="C162" s="47" t="s">
        <v>535</v>
      </c>
      <c r="D162" s="94"/>
      <c r="E162" s="58"/>
      <c r="F162" s="101">
        <v>11000</v>
      </c>
      <c r="G162" s="86"/>
      <c r="H162" s="49"/>
    </row>
    <row r="163" spans="1:8" ht="19.5" customHeight="1">
      <c r="A163" s="98" t="s">
        <v>536</v>
      </c>
      <c r="B163" s="99" t="s">
        <v>212</v>
      </c>
      <c r="C163" s="47" t="s">
        <v>537</v>
      </c>
      <c r="D163" s="94"/>
      <c r="E163" s="58"/>
      <c r="F163" s="100">
        <v>41400</v>
      </c>
      <c r="G163" s="86"/>
      <c r="H163" s="49"/>
    </row>
    <row r="164" spans="1:8" ht="19.5" customHeight="1">
      <c r="A164" s="98" t="s">
        <v>538</v>
      </c>
      <c r="B164" s="99" t="s">
        <v>516</v>
      </c>
      <c r="C164" s="47" t="s">
        <v>539</v>
      </c>
      <c r="D164" s="94"/>
      <c r="E164" s="58"/>
      <c r="F164" s="100">
        <v>9000</v>
      </c>
      <c r="G164" s="86"/>
      <c r="H164" s="49"/>
    </row>
    <row r="165" spans="1:8" ht="19.5" customHeight="1">
      <c r="A165" s="99" t="s">
        <v>428</v>
      </c>
      <c r="B165" s="99"/>
      <c r="C165" s="47" t="s">
        <v>540</v>
      </c>
      <c r="D165" s="107">
        <v>80250</v>
      </c>
      <c r="E165" s="49"/>
      <c r="F165" s="100"/>
      <c r="G165" s="86"/>
      <c r="H165" s="49"/>
    </row>
    <row r="166" spans="1:8" ht="19.5" customHeight="1">
      <c r="A166" s="128"/>
      <c r="B166" s="88"/>
      <c r="C166" s="89" t="s">
        <v>75</v>
      </c>
      <c r="D166" s="90">
        <f>SUM(D155:D165)</f>
        <v>180250</v>
      </c>
      <c r="E166" s="91"/>
      <c r="F166" s="90">
        <f>SUM(F157:F165)</f>
        <v>180250</v>
      </c>
      <c r="G166" s="90">
        <f>D166-F166</f>
        <v>0</v>
      </c>
      <c r="H166" s="130" t="s">
        <v>542</v>
      </c>
    </row>
    <row r="167" spans="1:8" ht="19.5" customHeight="1">
      <c r="A167" s="77" t="s">
        <v>128</v>
      </c>
      <c r="B167" s="5"/>
      <c r="C167" s="16" t="s">
        <v>129</v>
      </c>
      <c r="D167" s="79">
        <v>62000</v>
      </c>
      <c r="E167" s="85"/>
      <c r="F167" s="83"/>
      <c r="G167" s="108"/>
      <c r="H167" s="109" t="s">
        <v>132</v>
      </c>
    </row>
    <row r="168" spans="1:8" ht="19.5" customHeight="1">
      <c r="A168" s="82" t="s">
        <v>543</v>
      </c>
      <c r="B168" s="5" t="s">
        <v>435</v>
      </c>
      <c r="C168" s="26" t="s">
        <v>436</v>
      </c>
      <c r="D168" s="131"/>
      <c r="E168" s="132"/>
      <c r="F168" s="83">
        <v>20000</v>
      </c>
      <c r="G168" s="108"/>
      <c r="H168" s="133"/>
    </row>
    <row r="169" spans="1:8" ht="19.5" customHeight="1">
      <c r="A169" s="82" t="s">
        <v>544</v>
      </c>
      <c r="B169" s="5" t="s">
        <v>410</v>
      </c>
      <c r="C169" s="26" t="s">
        <v>440</v>
      </c>
      <c r="D169" s="79"/>
      <c r="E169" s="85"/>
      <c r="F169" s="83">
        <v>20000</v>
      </c>
      <c r="G169" s="108"/>
      <c r="H169" s="133"/>
    </row>
    <row r="170" spans="1:8" ht="19.5" customHeight="1">
      <c r="A170" s="98" t="s">
        <v>545</v>
      </c>
      <c r="B170" s="99" t="s">
        <v>263</v>
      </c>
      <c r="C170" s="47" t="s">
        <v>518</v>
      </c>
      <c r="D170" s="79"/>
      <c r="E170" s="85"/>
      <c r="F170" s="101">
        <v>5166</v>
      </c>
      <c r="G170" s="108"/>
      <c r="H170" s="133"/>
    </row>
    <row r="171" spans="1:8" ht="19.5" customHeight="1">
      <c r="A171" s="98" t="s">
        <v>546</v>
      </c>
      <c r="B171" s="99" t="s">
        <v>263</v>
      </c>
      <c r="C171" s="47" t="s">
        <v>519</v>
      </c>
      <c r="D171" s="79"/>
      <c r="E171" s="85"/>
      <c r="F171" s="101">
        <v>5280</v>
      </c>
      <c r="G171" s="108"/>
      <c r="H171" s="133"/>
    </row>
    <row r="172" spans="1:8" ht="19.5" customHeight="1">
      <c r="A172" s="134"/>
      <c r="B172" s="135"/>
      <c r="C172" s="89" t="s">
        <v>75</v>
      </c>
      <c r="D172" s="90">
        <f>SUM(D167:D169)</f>
        <v>62000</v>
      </c>
      <c r="E172" s="91"/>
      <c r="F172" s="90">
        <f>SUM(F168:F171)</f>
        <v>50446</v>
      </c>
      <c r="G172" s="90">
        <f>D172-F172</f>
        <v>11554</v>
      </c>
      <c r="H172" s="135"/>
    </row>
    <row r="173" spans="1:8" ht="19.5" customHeight="1">
      <c r="A173" s="77" t="s">
        <v>90</v>
      </c>
      <c r="B173" s="5"/>
      <c r="C173" s="16" t="s">
        <v>137</v>
      </c>
      <c r="D173" s="79">
        <v>41000</v>
      </c>
      <c r="E173" s="85"/>
      <c r="F173" s="83"/>
      <c r="G173" s="108"/>
      <c r="H173" s="109" t="s">
        <v>138</v>
      </c>
    </row>
    <row r="174" spans="1:8" ht="19.5" customHeight="1">
      <c r="A174" s="98" t="s">
        <v>550</v>
      </c>
      <c r="B174" s="116" t="s">
        <v>551</v>
      </c>
      <c r="C174" s="117" t="s">
        <v>553</v>
      </c>
      <c r="D174" s="79"/>
      <c r="E174" s="85"/>
      <c r="F174" s="100">
        <v>40500</v>
      </c>
      <c r="G174" s="108"/>
      <c r="H174" s="137"/>
    </row>
    <row r="175" spans="1:8" ht="19.5" customHeight="1">
      <c r="A175" s="87"/>
      <c r="B175" s="88"/>
      <c r="C175" s="89" t="s">
        <v>75</v>
      </c>
      <c r="D175" s="90">
        <f>SUM(D173)</f>
        <v>41000</v>
      </c>
      <c r="E175" s="91"/>
      <c r="F175" s="90">
        <f>SUM(F174)</f>
        <v>40500</v>
      </c>
      <c r="G175" s="90">
        <f>D175-F175</f>
        <v>500</v>
      </c>
      <c r="H175" s="110"/>
    </row>
    <row r="176" spans="1:8" ht="19.5" customHeight="1">
      <c r="A176" s="77" t="s">
        <v>97</v>
      </c>
      <c r="B176" s="5"/>
      <c r="C176" s="16" t="s">
        <v>142</v>
      </c>
      <c r="D176" s="79">
        <v>30000</v>
      </c>
      <c r="E176" s="25"/>
      <c r="F176" s="83" t="s">
        <v>1</v>
      </c>
      <c r="G176" s="86"/>
      <c r="H176" s="109" t="s">
        <v>554</v>
      </c>
    </row>
    <row r="177" spans="1:8" ht="33" customHeight="1">
      <c r="A177" s="138" t="s">
        <v>556</v>
      </c>
      <c r="B177" s="5" t="s">
        <v>53</v>
      </c>
      <c r="C177" s="16" t="s">
        <v>392</v>
      </c>
      <c r="D177" s="79"/>
      <c r="E177" s="25"/>
      <c r="F177" s="83">
        <v>4800</v>
      </c>
      <c r="G177" s="86"/>
      <c r="H177" s="109"/>
    </row>
    <row r="178" spans="1:8" ht="33" customHeight="1">
      <c r="A178" s="138" t="s">
        <v>557</v>
      </c>
      <c r="B178" s="5" t="s">
        <v>53</v>
      </c>
      <c r="C178" s="16" t="s">
        <v>394</v>
      </c>
      <c r="D178" s="79"/>
      <c r="E178" s="25"/>
      <c r="F178" s="83">
        <v>4800</v>
      </c>
      <c r="G178" s="86"/>
      <c r="H178" s="109"/>
    </row>
    <row r="179" spans="1:8" ht="19.5" customHeight="1">
      <c r="A179" s="139" t="s">
        <v>559</v>
      </c>
      <c r="B179" s="30" t="s">
        <v>560</v>
      </c>
      <c r="C179" s="117" t="s">
        <v>561</v>
      </c>
      <c r="D179" s="15"/>
      <c r="E179" s="140"/>
      <c r="F179" s="100">
        <v>400</v>
      </c>
      <c r="G179" s="86"/>
      <c r="H179" s="137"/>
    </row>
    <row r="180" spans="1:8" ht="19.5" customHeight="1">
      <c r="A180" s="87"/>
      <c r="B180" s="88"/>
      <c r="C180" s="89" t="s">
        <v>75</v>
      </c>
      <c r="D180" s="90">
        <f>SUM(D176:D179)</f>
        <v>30000</v>
      </c>
      <c r="E180" s="91"/>
      <c r="F180" s="90">
        <f>SUM(F177:F179)</f>
        <v>10000</v>
      </c>
      <c r="G180" s="90">
        <f>D180-F180</f>
        <v>20000</v>
      </c>
      <c r="H180" s="110"/>
    </row>
    <row r="181" spans="1:8" ht="19.5" customHeight="1">
      <c r="A181" s="77" t="s">
        <v>107</v>
      </c>
      <c r="B181" s="5"/>
      <c r="C181" s="16" t="s">
        <v>149</v>
      </c>
      <c r="D181" s="79">
        <v>40000</v>
      </c>
      <c r="E181" s="85"/>
      <c r="F181" s="83"/>
      <c r="G181" s="86"/>
      <c r="H181" s="16" t="s">
        <v>564</v>
      </c>
    </row>
    <row r="182" spans="1:8" ht="19.5" customHeight="1">
      <c r="A182" s="82" t="s">
        <v>565</v>
      </c>
      <c r="B182" s="5" t="s">
        <v>314</v>
      </c>
      <c r="C182" s="26" t="s">
        <v>315</v>
      </c>
      <c r="D182" s="15"/>
      <c r="E182" s="58"/>
      <c r="F182" s="83">
        <v>600</v>
      </c>
      <c r="G182" s="86"/>
      <c r="H182" s="137"/>
    </row>
    <row r="183" spans="1:8" ht="19.5" customHeight="1">
      <c r="A183" s="82" t="s">
        <v>566</v>
      </c>
      <c r="B183" s="5" t="s">
        <v>341</v>
      </c>
      <c r="C183" s="29" t="s">
        <v>343</v>
      </c>
      <c r="D183" s="15"/>
      <c r="E183" s="58"/>
      <c r="F183" s="83">
        <v>381</v>
      </c>
      <c r="G183" s="86"/>
      <c r="H183" s="137"/>
    </row>
    <row r="184" spans="1:8" ht="19.5" customHeight="1">
      <c r="A184" s="82" t="s">
        <v>567</v>
      </c>
      <c r="B184" s="5" t="s">
        <v>346</v>
      </c>
      <c r="C184" s="29" t="s">
        <v>347</v>
      </c>
      <c r="D184" s="15"/>
      <c r="E184" s="58"/>
      <c r="F184" s="83">
        <v>500</v>
      </c>
      <c r="G184" s="86"/>
      <c r="H184" s="137"/>
    </row>
    <row r="185" spans="1:8" ht="19.5" customHeight="1">
      <c r="A185" s="138" t="s">
        <v>568</v>
      </c>
      <c r="B185" s="5" t="s">
        <v>44</v>
      </c>
      <c r="C185" s="16" t="s">
        <v>380</v>
      </c>
      <c r="D185" s="15"/>
      <c r="E185" s="140"/>
      <c r="F185" s="83">
        <v>2375</v>
      </c>
      <c r="G185" s="86"/>
      <c r="H185" s="137"/>
    </row>
    <row r="186" spans="1:8" ht="19.5" customHeight="1">
      <c r="A186" s="138" t="s">
        <v>569</v>
      </c>
      <c r="B186" s="5" t="s">
        <v>44</v>
      </c>
      <c r="C186" s="16" t="s">
        <v>385</v>
      </c>
      <c r="D186" s="15"/>
      <c r="E186" s="140"/>
      <c r="F186" s="83">
        <v>1325</v>
      </c>
      <c r="G186" s="86"/>
      <c r="H186" s="137"/>
    </row>
    <row r="187" spans="1:8" ht="22.5" customHeight="1">
      <c r="A187" s="138" t="s">
        <v>572</v>
      </c>
      <c r="B187" s="5" t="s">
        <v>53</v>
      </c>
      <c r="C187" s="16" t="s">
        <v>393</v>
      </c>
      <c r="D187" s="15"/>
      <c r="E187" s="140"/>
      <c r="F187" s="83">
        <v>3000</v>
      </c>
      <c r="G187" s="86"/>
      <c r="H187" s="137"/>
    </row>
    <row r="188" spans="1:8" ht="19.5" customHeight="1">
      <c r="A188" s="82" t="s">
        <v>573</v>
      </c>
      <c r="B188" s="5" t="s">
        <v>430</v>
      </c>
      <c r="C188" s="26" t="s">
        <v>431</v>
      </c>
      <c r="D188" s="15"/>
      <c r="E188" s="140"/>
      <c r="F188" s="83">
        <v>3200</v>
      </c>
      <c r="G188" s="86"/>
      <c r="H188" s="137"/>
    </row>
    <row r="189" spans="1:8" ht="19.5" customHeight="1">
      <c r="A189" s="138" t="s">
        <v>575</v>
      </c>
      <c r="B189" s="5" t="s">
        <v>430</v>
      </c>
      <c r="C189" s="16" t="s">
        <v>432</v>
      </c>
      <c r="D189" s="15"/>
      <c r="E189" s="140"/>
      <c r="F189" s="83">
        <v>200</v>
      </c>
      <c r="G189" s="86"/>
      <c r="H189" s="137"/>
    </row>
    <row r="190" spans="1:8" ht="19.5" customHeight="1">
      <c r="A190" s="141" t="s">
        <v>577</v>
      </c>
      <c r="B190" s="99" t="s">
        <v>263</v>
      </c>
      <c r="C190" s="115" t="s">
        <v>578</v>
      </c>
      <c r="D190" s="15"/>
      <c r="E190" s="140"/>
      <c r="F190" s="100">
        <v>400</v>
      </c>
      <c r="G190" s="86"/>
      <c r="H190" s="137"/>
    </row>
    <row r="191" spans="1:8" ht="19.5" customHeight="1">
      <c r="A191" s="141" t="s">
        <v>579</v>
      </c>
      <c r="B191" s="99" t="s">
        <v>580</v>
      </c>
      <c r="C191" s="115" t="s">
        <v>581</v>
      </c>
      <c r="D191" s="15"/>
      <c r="E191" s="140"/>
      <c r="F191" s="100">
        <v>15800</v>
      </c>
      <c r="G191" s="86"/>
      <c r="H191" s="137"/>
    </row>
    <row r="192" spans="1:8" ht="19.5" customHeight="1">
      <c r="A192" s="141" t="s">
        <v>583</v>
      </c>
      <c r="B192" s="99" t="s">
        <v>560</v>
      </c>
      <c r="C192" s="115" t="s">
        <v>584</v>
      </c>
      <c r="D192" s="15"/>
      <c r="E192" s="140"/>
      <c r="F192" s="100">
        <v>1100</v>
      </c>
      <c r="G192" s="86"/>
      <c r="H192" s="137"/>
    </row>
    <row r="193" spans="1:8" ht="19.5" customHeight="1">
      <c r="A193" s="141" t="s">
        <v>585</v>
      </c>
      <c r="B193" s="99" t="s">
        <v>586</v>
      </c>
      <c r="C193" s="115" t="s">
        <v>587</v>
      </c>
      <c r="D193" s="15"/>
      <c r="E193" s="140"/>
      <c r="F193" s="100">
        <v>193</v>
      </c>
      <c r="G193" s="86"/>
      <c r="H193" s="137"/>
    </row>
    <row r="194" spans="1:8" ht="19.5" customHeight="1">
      <c r="A194" s="141"/>
      <c r="B194" s="99"/>
      <c r="C194" s="115"/>
      <c r="D194" s="15"/>
      <c r="E194" s="140"/>
      <c r="F194" s="100"/>
      <c r="G194" s="86"/>
      <c r="H194" s="137"/>
    </row>
    <row r="195" spans="1:8" ht="19.5" customHeight="1">
      <c r="A195" s="87"/>
      <c r="B195" s="88"/>
      <c r="C195" s="89" t="s">
        <v>75</v>
      </c>
      <c r="D195" s="90">
        <f>SUM(D181:D194)</f>
        <v>40000</v>
      </c>
      <c r="E195" s="91"/>
      <c r="F195" s="90">
        <f>SUM(F182:F194)</f>
        <v>29074</v>
      </c>
      <c r="G195" s="90">
        <f>D195-F195</f>
        <v>10926</v>
      </c>
      <c r="H195" s="110"/>
    </row>
    <row r="196" spans="1:8" ht="19.5" customHeight="1">
      <c r="A196" s="142" t="s">
        <v>155</v>
      </c>
      <c r="B196" s="143"/>
      <c r="C196" s="16" t="s">
        <v>156</v>
      </c>
      <c r="D196" s="79">
        <v>1396</v>
      </c>
      <c r="E196" s="85"/>
      <c r="F196" s="83"/>
      <c r="G196" s="108"/>
      <c r="H196" s="144" t="e">
        <f>#REF!</f>
        <v>#REF!</v>
      </c>
    </row>
    <row r="197" spans="1:8" ht="165">
      <c r="A197" s="17" t="s">
        <v>95</v>
      </c>
      <c r="B197" s="5" t="s">
        <v>81</v>
      </c>
      <c r="C197" s="26" t="s">
        <v>82</v>
      </c>
      <c r="D197" s="94">
        <v>37800</v>
      </c>
      <c r="E197" s="140"/>
      <c r="F197" s="83"/>
      <c r="G197" s="108"/>
      <c r="H197" s="109"/>
    </row>
    <row r="198" spans="1:8" ht="132">
      <c r="A198" s="17" t="s">
        <v>100</v>
      </c>
      <c r="B198" s="5" t="s">
        <v>81</v>
      </c>
      <c r="C198" s="26" t="s">
        <v>85</v>
      </c>
      <c r="D198" s="94">
        <v>21000</v>
      </c>
      <c r="E198" s="140"/>
      <c r="F198" s="83"/>
      <c r="G198" s="108"/>
      <c r="H198" s="109"/>
    </row>
    <row r="199" spans="1:8" ht="115.5">
      <c r="A199" s="17" t="s">
        <v>101</v>
      </c>
      <c r="B199" s="5" t="s">
        <v>81</v>
      </c>
      <c r="C199" s="26" t="s">
        <v>88</v>
      </c>
      <c r="D199" s="94">
        <v>18600</v>
      </c>
      <c r="E199" s="140"/>
      <c r="F199" s="83"/>
      <c r="G199" s="108"/>
      <c r="H199" s="109"/>
    </row>
    <row r="200" spans="1:8" ht="19.5" customHeight="1">
      <c r="A200" s="98" t="s">
        <v>591</v>
      </c>
      <c r="B200" s="99" t="s">
        <v>212</v>
      </c>
      <c r="C200" s="40" t="s">
        <v>555</v>
      </c>
      <c r="D200" s="79"/>
      <c r="E200" s="140"/>
      <c r="F200" s="100">
        <v>1396</v>
      </c>
      <c r="G200" s="108"/>
      <c r="H200" s="109"/>
    </row>
    <row r="201" spans="1:8" ht="19.5" customHeight="1">
      <c r="A201" s="16"/>
      <c r="B201" s="5"/>
      <c r="C201" s="26"/>
      <c r="D201" s="79"/>
      <c r="E201" s="140"/>
      <c r="F201" s="83"/>
      <c r="G201" s="108"/>
      <c r="H201" s="133"/>
    </row>
    <row r="202" spans="1:8" ht="19.5" customHeight="1">
      <c r="A202" s="87"/>
      <c r="B202" s="88"/>
      <c r="C202" s="89" t="s">
        <v>75</v>
      </c>
      <c r="D202" s="90">
        <f>SUM(D196:D201)</f>
        <v>78796</v>
      </c>
      <c r="E202" s="91"/>
      <c r="F202" s="90">
        <f>SUM(F196:F201)</f>
        <v>1396</v>
      </c>
      <c r="G202" s="90">
        <f>D202-F202</f>
        <v>77400</v>
      </c>
      <c r="H202" s="110"/>
    </row>
    <row r="203" spans="1:8" ht="19.5" customHeight="1">
      <c r="A203" s="16">
        <v>14</v>
      </c>
      <c r="B203" s="5"/>
      <c r="C203" s="16" t="s">
        <v>167</v>
      </c>
      <c r="D203" s="79">
        <v>110000</v>
      </c>
      <c r="E203" s="140"/>
      <c r="F203" s="83"/>
      <c r="G203" s="108"/>
      <c r="H203" s="109" t="s">
        <v>595</v>
      </c>
    </row>
    <row r="204" spans="1:8" ht="19.5" customHeight="1">
      <c r="A204" s="82" t="s">
        <v>597</v>
      </c>
      <c r="B204" s="5" t="s">
        <v>203</v>
      </c>
      <c r="C204" s="26" t="s">
        <v>400</v>
      </c>
      <c r="D204" s="79"/>
      <c r="E204" s="58"/>
      <c r="F204" s="83">
        <v>5645</v>
      </c>
      <c r="G204" s="108"/>
      <c r="H204" s="133"/>
    </row>
    <row r="205" spans="1:8" ht="19.5" customHeight="1">
      <c r="A205" s="82" t="s">
        <v>598</v>
      </c>
      <c r="B205" s="5" t="s">
        <v>407</v>
      </c>
      <c r="C205" s="26" t="s">
        <v>408</v>
      </c>
      <c r="D205" s="79"/>
      <c r="E205" s="58"/>
      <c r="F205" s="83">
        <v>1790</v>
      </c>
      <c r="G205" s="108"/>
      <c r="H205" s="133"/>
    </row>
    <row r="206" spans="1:8" ht="19.5" customHeight="1">
      <c r="A206" s="82" t="s">
        <v>601</v>
      </c>
      <c r="B206" s="5" t="s">
        <v>433</v>
      </c>
      <c r="C206" s="26" t="s">
        <v>434</v>
      </c>
      <c r="D206" s="79"/>
      <c r="E206" s="58"/>
      <c r="F206" s="83">
        <v>5780</v>
      </c>
      <c r="G206" s="108"/>
      <c r="H206" s="133"/>
    </row>
    <row r="207" spans="1:8" ht="19.5" customHeight="1">
      <c r="A207" s="82" t="s">
        <v>602</v>
      </c>
      <c r="B207" s="5" t="s">
        <v>320</v>
      </c>
      <c r="C207" s="26" t="s">
        <v>434</v>
      </c>
      <c r="D207" s="79"/>
      <c r="E207" s="58"/>
      <c r="F207" s="83">
        <v>3780</v>
      </c>
      <c r="G207" s="108"/>
      <c r="H207" s="133"/>
    </row>
    <row r="208" spans="1:8" ht="19.5" customHeight="1">
      <c r="A208" s="82" t="s">
        <v>603</v>
      </c>
      <c r="B208" s="5" t="s">
        <v>320</v>
      </c>
      <c r="C208" s="26" t="s">
        <v>479</v>
      </c>
      <c r="D208" s="79"/>
      <c r="E208" s="58"/>
      <c r="F208" s="83">
        <v>750</v>
      </c>
      <c r="G208" s="108"/>
      <c r="H208" s="133"/>
    </row>
    <row r="209" spans="1:8" ht="19.5" customHeight="1">
      <c r="A209" s="82" t="s">
        <v>605</v>
      </c>
      <c r="B209" s="5" t="s">
        <v>320</v>
      </c>
      <c r="C209" s="26" t="s">
        <v>482</v>
      </c>
      <c r="D209" s="79"/>
      <c r="E209" s="58"/>
      <c r="F209" s="83">
        <v>6105</v>
      </c>
      <c r="G209" s="108"/>
      <c r="H209" s="133"/>
    </row>
    <row r="210" spans="1:8" ht="19.5" customHeight="1">
      <c r="A210" s="98" t="s">
        <v>606</v>
      </c>
      <c r="B210" s="99" t="s">
        <v>527</v>
      </c>
      <c r="C210" s="115" t="s">
        <v>558</v>
      </c>
      <c r="D210" s="79"/>
      <c r="E210" s="85"/>
      <c r="F210" s="101">
        <v>2320</v>
      </c>
      <c r="G210" s="108"/>
      <c r="H210" s="16"/>
    </row>
    <row r="211" spans="1:8" ht="19.5" customHeight="1">
      <c r="A211" s="98" t="s">
        <v>607</v>
      </c>
      <c r="B211" s="99" t="s">
        <v>350</v>
      </c>
      <c r="C211" s="115" t="s">
        <v>562</v>
      </c>
      <c r="D211" s="79"/>
      <c r="E211" s="85"/>
      <c r="F211" s="100">
        <v>4500</v>
      </c>
      <c r="G211" s="108"/>
      <c r="H211" s="16"/>
    </row>
    <row r="212" spans="1:8" ht="19.5" customHeight="1">
      <c r="A212" s="98" t="s">
        <v>611</v>
      </c>
      <c r="B212" s="99" t="s">
        <v>596</v>
      </c>
      <c r="C212" s="115" t="s">
        <v>434</v>
      </c>
      <c r="D212" s="79"/>
      <c r="E212" s="85"/>
      <c r="F212" s="100">
        <v>2835</v>
      </c>
      <c r="G212" s="108"/>
      <c r="H212" s="16"/>
    </row>
    <row r="213" spans="1:8" ht="19.5" customHeight="1">
      <c r="A213" s="145" t="s">
        <v>559</v>
      </c>
      <c r="B213" s="30" t="s">
        <v>375</v>
      </c>
      <c r="C213" s="115" t="s">
        <v>614</v>
      </c>
      <c r="D213" s="79"/>
      <c r="E213" s="85"/>
      <c r="F213" s="100">
        <v>1356</v>
      </c>
      <c r="G213" s="108"/>
      <c r="H213" s="16"/>
    </row>
    <row r="214" spans="1:8" ht="19.5" customHeight="1">
      <c r="A214" s="13"/>
      <c r="B214" s="5"/>
      <c r="C214" s="115"/>
      <c r="D214" s="79"/>
      <c r="E214" s="85"/>
      <c r="F214" s="83"/>
      <c r="G214" s="108"/>
      <c r="H214" s="16"/>
    </row>
    <row r="215" spans="1:8" ht="19.5" customHeight="1">
      <c r="A215" s="146"/>
      <c r="B215" s="147"/>
      <c r="C215" s="89" t="s">
        <v>75</v>
      </c>
      <c r="D215" s="148">
        <f>SUM(D203:D214)</f>
        <v>110000</v>
      </c>
      <c r="E215" s="146"/>
      <c r="F215" s="90">
        <f>SUM(F204:F214)</f>
        <v>34861</v>
      </c>
      <c r="G215" s="149">
        <f>D215-F215</f>
        <v>75139</v>
      </c>
      <c r="H215" s="146"/>
    </row>
    <row r="216" spans="1:8" ht="19.5" customHeight="1">
      <c r="A216" s="13">
        <v>15</v>
      </c>
      <c r="B216" s="5"/>
      <c r="C216" s="16" t="s">
        <v>622</v>
      </c>
      <c r="D216" s="94">
        <v>0</v>
      </c>
      <c r="E216" s="49"/>
      <c r="F216" s="83"/>
      <c r="G216" s="150"/>
      <c r="H216" s="49"/>
    </row>
    <row r="217" spans="1:8" ht="82.5" customHeight="1">
      <c r="A217" s="6" t="s">
        <v>86</v>
      </c>
      <c r="B217" s="6" t="s">
        <v>32</v>
      </c>
      <c r="C217" s="40" t="s">
        <v>64</v>
      </c>
      <c r="D217" s="94">
        <v>210000</v>
      </c>
      <c r="E217" s="140"/>
      <c r="F217" s="83"/>
      <c r="G217" s="108"/>
      <c r="H217" s="49"/>
    </row>
    <row r="218" spans="1:8" ht="19.5" customHeight="1">
      <c r="A218" s="82" t="s">
        <v>623</v>
      </c>
      <c r="B218" s="5" t="s">
        <v>334</v>
      </c>
      <c r="C218" s="29" t="s">
        <v>335</v>
      </c>
      <c r="D218" s="94"/>
      <c r="E218" s="140"/>
      <c r="F218" s="83">
        <v>7000</v>
      </c>
      <c r="G218" s="108"/>
      <c r="H218" s="49"/>
    </row>
    <row r="219" spans="1:8" ht="19.5" customHeight="1">
      <c r="A219" s="82" t="s">
        <v>624</v>
      </c>
      <c r="B219" s="5" t="s">
        <v>625</v>
      </c>
      <c r="C219" s="29" t="s">
        <v>354</v>
      </c>
      <c r="D219" s="94"/>
      <c r="E219" s="58"/>
      <c r="F219" s="83">
        <v>1500</v>
      </c>
      <c r="G219" s="108"/>
      <c r="H219" s="49"/>
    </row>
    <row r="220" spans="1:8" ht="19.5" customHeight="1">
      <c r="A220" s="82" t="s">
        <v>626</v>
      </c>
      <c r="B220" s="5" t="s">
        <v>355</v>
      </c>
      <c r="C220" s="29" t="s">
        <v>357</v>
      </c>
      <c r="D220" s="94"/>
      <c r="E220" s="58"/>
      <c r="F220" s="83">
        <v>5000</v>
      </c>
      <c r="G220" s="108"/>
      <c r="H220" s="49"/>
    </row>
    <row r="221" spans="1:8" ht="19.5" customHeight="1">
      <c r="A221" s="151" t="s">
        <v>630</v>
      </c>
      <c r="B221" s="6" t="s">
        <v>44</v>
      </c>
      <c r="C221" s="29" t="s">
        <v>632</v>
      </c>
      <c r="D221" s="94"/>
      <c r="E221" s="140"/>
      <c r="F221" s="83">
        <v>5850</v>
      </c>
      <c r="G221" s="108"/>
      <c r="H221" s="49"/>
    </row>
    <row r="222" spans="1:8" ht="19.5" customHeight="1">
      <c r="A222" s="98" t="s">
        <v>634</v>
      </c>
      <c r="B222" s="99" t="s">
        <v>547</v>
      </c>
      <c r="C222" s="47" t="s">
        <v>548</v>
      </c>
      <c r="D222" s="94"/>
      <c r="E222" s="58"/>
      <c r="F222" s="100">
        <v>13000</v>
      </c>
      <c r="G222" s="108"/>
      <c r="H222" s="49"/>
    </row>
    <row r="223" spans="1:8" ht="19.5" customHeight="1">
      <c r="A223" s="98" t="s">
        <v>635</v>
      </c>
      <c r="B223" s="99" t="s">
        <v>350</v>
      </c>
      <c r="C223" s="47" t="s">
        <v>563</v>
      </c>
      <c r="D223" s="94"/>
      <c r="E223" s="58"/>
      <c r="F223" s="100">
        <v>5500</v>
      </c>
      <c r="G223" s="108"/>
      <c r="H223" s="49"/>
    </row>
    <row r="224" spans="1:8" ht="19.5" customHeight="1">
      <c r="A224" s="99" t="s">
        <v>428</v>
      </c>
      <c r="B224" s="5"/>
      <c r="C224" s="47" t="s">
        <v>639</v>
      </c>
      <c r="D224" s="107">
        <v>-6500</v>
      </c>
      <c r="E224" s="49"/>
      <c r="F224" s="100"/>
      <c r="G224" s="108"/>
      <c r="H224" s="49"/>
    </row>
    <row r="225" spans="1:8" ht="19.5" customHeight="1">
      <c r="A225" s="99" t="s">
        <v>428</v>
      </c>
      <c r="B225" s="5"/>
      <c r="C225" s="47" t="s">
        <v>640</v>
      </c>
      <c r="D225" s="107">
        <v>-80250</v>
      </c>
      <c r="E225" s="49"/>
      <c r="F225" s="100"/>
      <c r="G225" s="108"/>
      <c r="H225" s="49"/>
    </row>
    <row r="226" spans="1:8" ht="33">
      <c r="A226" s="87"/>
      <c r="B226" s="88"/>
      <c r="C226" s="89" t="s">
        <v>75</v>
      </c>
      <c r="D226" s="90">
        <f>SUM(D216:D225)</f>
        <v>123250</v>
      </c>
      <c r="E226" s="87"/>
      <c r="F226" s="90">
        <f>SUM(F216:F225)</f>
        <v>37850</v>
      </c>
      <c r="G226" s="90">
        <f>D226-F226</f>
        <v>85400</v>
      </c>
      <c r="H226" s="155" t="s">
        <v>643</v>
      </c>
    </row>
    <row r="227" spans="1:8" ht="19.5" customHeight="1">
      <c r="A227" s="77" t="s">
        <v>151</v>
      </c>
      <c r="B227" s="5"/>
      <c r="C227" s="16" t="s">
        <v>644</v>
      </c>
      <c r="D227" s="94">
        <v>29623</v>
      </c>
      <c r="E227" s="140"/>
      <c r="F227" s="83"/>
      <c r="G227" s="108"/>
      <c r="H227" s="26" t="e">
        <f>#REF!</f>
        <v>#REF!</v>
      </c>
    </row>
    <row r="228" spans="1:8" ht="19.5" customHeight="1">
      <c r="A228" s="17" t="s">
        <v>83</v>
      </c>
      <c r="B228" s="5" t="s">
        <v>21</v>
      </c>
      <c r="C228" s="26" t="s">
        <v>62</v>
      </c>
      <c r="D228" s="94">
        <v>5000</v>
      </c>
      <c r="E228" s="140"/>
      <c r="F228" s="83"/>
      <c r="G228" s="108"/>
      <c r="H228" s="49"/>
    </row>
    <row r="229" spans="1:8" ht="19.5" customHeight="1">
      <c r="A229" s="17" t="s">
        <v>108</v>
      </c>
      <c r="B229" s="17" t="s">
        <v>98</v>
      </c>
      <c r="C229" s="96" t="s">
        <v>99</v>
      </c>
      <c r="D229" s="94">
        <v>3000</v>
      </c>
      <c r="E229" s="140"/>
      <c r="F229" s="83"/>
      <c r="G229" s="108"/>
      <c r="H229" s="49"/>
    </row>
    <row r="230" spans="1:8" ht="19.5" customHeight="1">
      <c r="A230" s="95" t="s">
        <v>645</v>
      </c>
      <c r="B230" s="17" t="s">
        <v>477</v>
      </c>
      <c r="C230" s="157" t="s">
        <v>646</v>
      </c>
      <c r="D230" s="94"/>
      <c r="E230" s="140"/>
      <c r="F230" s="83">
        <v>17200</v>
      </c>
      <c r="G230" s="108"/>
      <c r="H230" s="49"/>
    </row>
    <row r="231" spans="1:8" ht="19.5" customHeight="1">
      <c r="A231" s="98" t="s">
        <v>647</v>
      </c>
      <c r="B231" s="99" t="s">
        <v>441</v>
      </c>
      <c r="C231" s="47" t="s">
        <v>648</v>
      </c>
      <c r="D231" s="94"/>
      <c r="E231" s="140"/>
      <c r="F231" s="100">
        <v>18000</v>
      </c>
      <c r="G231" s="108"/>
      <c r="H231" s="49"/>
    </row>
    <row r="232" spans="1:8" ht="19.5" customHeight="1">
      <c r="A232" s="87"/>
      <c r="B232" s="88"/>
      <c r="C232" s="89" t="s">
        <v>75</v>
      </c>
      <c r="D232" s="90">
        <f>SUM(D227:D231)</f>
        <v>37623</v>
      </c>
      <c r="E232" s="91"/>
      <c r="F232" s="90">
        <f>SUM(F227:F231)</f>
        <v>35200</v>
      </c>
      <c r="G232" s="90">
        <f>D232-F232</f>
        <v>2423</v>
      </c>
      <c r="H232" s="110"/>
    </row>
    <row r="233" spans="1:8" ht="19.5" customHeight="1">
      <c r="A233" s="142" t="s">
        <v>154</v>
      </c>
      <c r="B233" s="143"/>
      <c r="C233" s="16" t="s">
        <v>649</v>
      </c>
      <c r="D233" s="94">
        <v>37202</v>
      </c>
      <c r="E233" s="140"/>
      <c r="F233" s="83"/>
      <c r="G233" s="108"/>
      <c r="H233" s="26" t="e">
        <f>#REF!</f>
        <v>#REF!</v>
      </c>
    </row>
    <row r="234" spans="1:8" ht="19.5" customHeight="1">
      <c r="A234" s="95" t="s">
        <v>650</v>
      </c>
      <c r="B234" s="17" t="s">
        <v>407</v>
      </c>
      <c r="C234" s="96" t="s">
        <v>414</v>
      </c>
      <c r="D234" s="161"/>
      <c r="E234" s="162"/>
      <c r="F234" s="83">
        <v>3300</v>
      </c>
      <c r="G234" s="108"/>
      <c r="H234" s="49"/>
    </row>
    <row r="235" spans="1:8" ht="19.5" customHeight="1">
      <c r="A235" s="17"/>
      <c r="B235" s="17"/>
      <c r="C235" s="96"/>
      <c r="D235" s="94"/>
      <c r="E235" s="140"/>
      <c r="F235" s="83"/>
      <c r="G235" s="108"/>
      <c r="H235" s="49"/>
    </row>
    <row r="236" spans="1:8" ht="19.5" customHeight="1">
      <c r="A236" s="87"/>
      <c r="B236" s="88"/>
      <c r="C236" s="89" t="s">
        <v>75</v>
      </c>
      <c r="D236" s="90">
        <f>SUM(D233:D235)</f>
        <v>37202</v>
      </c>
      <c r="E236" s="87"/>
      <c r="F236" s="90">
        <f>SUM(F234:F235)</f>
        <v>3300</v>
      </c>
      <c r="G236" s="90">
        <f>D236-F236</f>
        <v>33902</v>
      </c>
      <c r="H236" s="87"/>
    </row>
    <row r="237" spans="1:8" ht="19.5" customHeight="1">
      <c r="A237" s="13">
        <v>18</v>
      </c>
      <c r="B237" s="143"/>
      <c r="C237" s="16" t="s">
        <v>201</v>
      </c>
      <c r="D237" s="94"/>
      <c r="E237" s="85"/>
      <c r="F237" s="83"/>
      <c r="G237" s="108"/>
      <c r="H237" s="109"/>
    </row>
    <row r="238" spans="1:8" ht="19.5" customHeight="1">
      <c r="A238" s="17" t="s">
        <v>63</v>
      </c>
      <c r="B238" s="5" t="s">
        <v>39</v>
      </c>
      <c r="C238" s="26" t="s">
        <v>43</v>
      </c>
      <c r="D238" s="94">
        <v>102970</v>
      </c>
      <c r="E238" s="85"/>
      <c r="F238" s="83"/>
      <c r="G238" s="108"/>
      <c r="H238" s="109"/>
    </row>
    <row r="239" spans="1:8" ht="19.5" customHeight="1">
      <c r="A239" s="82" t="s">
        <v>651</v>
      </c>
      <c r="B239" s="5" t="s">
        <v>21</v>
      </c>
      <c r="C239" s="26" t="s">
        <v>303</v>
      </c>
      <c r="D239" s="94"/>
      <c r="E239" s="85"/>
      <c r="F239" s="83">
        <v>102970</v>
      </c>
      <c r="G239" s="108"/>
      <c r="H239" s="109"/>
    </row>
    <row r="240" spans="1:8" ht="19.5" customHeight="1">
      <c r="A240" s="6" t="s">
        <v>133</v>
      </c>
      <c r="B240" s="6" t="s">
        <v>40</v>
      </c>
      <c r="C240" s="26" t="s">
        <v>134</v>
      </c>
      <c r="D240" s="94">
        <v>3500</v>
      </c>
      <c r="E240" s="58"/>
      <c r="F240" s="83"/>
      <c r="G240" s="108"/>
      <c r="H240" s="109"/>
    </row>
    <row r="241" spans="1:8" ht="19.5" customHeight="1">
      <c r="A241" s="151" t="s">
        <v>652</v>
      </c>
      <c r="B241" s="6" t="s">
        <v>40</v>
      </c>
      <c r="C241" s="26" t="s">
        <v>362</v>
      </c>
      <c r="D241" s="94"/>
      <c r="E241" s="58"/>
      <c r="F241" s="83">
        <v>3500</v>
      </c>
      <c r="G241" s="108"/>
      <c r="H241" s="109"/>
    </row>
    <row r="242" spans="1:8" ht="19.5" customHeight="1">
      <c r="A242" s="6" t="s">
        <v>136</v>
      </c>
      <c r="B242" s="6" t="s">
        <v>40</v>
      </c>
      <c r="C242" s="26" t="s">
        <v>140</v>
      </c>
      <c r="D242" s="94">
        <v>2010</v>
      </c>
      <c r="E242" s="58"/>
      <c r="F242" s="83"/>
      <c r="G242" s="108"/>
      <c r="H242" s="109"/>
    </row>
    <row r="243" spans="1:8" ht="19.5" customHeight="1">
      <c r="A243" s="151" t="s">
        <v>653</v>
      </c>
      <c r="B243" s="6" t="s">
        <v>40</v>
      </c>
      <c r="C243" s="26" t="s">
        <v>654</v>
      </c>
      <c r="D243" s="94"/>
      <c r="E243" s="58"/>
      <c r="F243" s="83">
        <v>2010</v>
      </c>
      <c r="G243" s="108"/>
      <c r="H243" s="109"/>
    </row>
    <row r="244" spans="1:8" ht="19.5" customHeight="1">
      <c r="A244" s="6" t="s">
        <v>148</v>
      </c>
      <c r="B244" s="6" t="s">
        <v>150</v>
      </c>
      <c r="C244" s="16" t="s">
        <v>152</v>
      </c>
      <c r="D244" s="94">
        <v>7350</v>
      </c>
      <c r="E244" s="58"/>
      <c r="F244" s="83"/>
      <c r="G244" s="108"/>
      <c r="H244" s="109"/>
    </row>
    <row r="245" spans="1:8" ht="19.5" customHeight="1">
      <c r="A245" s="151" t="s">
        <v>655</v>
      </c>
      <c r="B245" s="6" t="s">
        <v>150</v>
      </c>
      <c r="C245" s="26" t="s">
        <v>443</v>
      </c>
      <c r="D245" s="94"/>
      <c r="E245" s="58"/>
      <c r="F245" s="83">
        <v>7350</v>
      </c>
      <c r="G245" s="108"/>
      <c r="H245" s="109"/>
    </row>
    <row r="246" spans="1:8" ht="19.5" customHeight="1">
      <c r="A246" s="6" t="s">
        <v>153</v>
      </c>
      <c r="B246" s="6" t="s">
        <v>150</v>
      </c>
      <c r="C246" s="16" t="s">
        <v>157</v>
      </c>
      <c r="D246" s="94">
        <v>12600</v>
      </c>
      <c r="E246" s="58"/>
      <c r="F246" s="83"/>
      <c r="G246" s="108"/>
      <c r="H246" s="109"/>
    </row>
    <row r="247" spans="1:8" ht="19.5" customHeight="1">
      <c r="A247" s="151" t="s">
        <v>656</v>
      </c>
      <c r="B247" s="6" t="s">
        <v>150</v>
      </c>
      <c r="C247" s="26" t="s">
        <v>444</v>
      </c>
      <c r="D247" s="94"/>
      <c r="E247" s="58"/>
      <c r="F247" s="83">
        <v>12600</v>
      </c>
      <c r="G247" s="108"/>
      <c r="H247" s="109"/>
    </row>
    <row r="248" spans="1:8" ht="19.5" customHeight="1">
      <c r="A248" s="6" t="s">
        <v>158</v>
      </c>
      <c r="B248" s="6" t="s">
        <v>163</v>
      </c>
      <c r="C248" s="16" t="s">
        <v>657</v>
      </c>
      <c r="D248" s="94">
        <v>5000</v>
      </c>
      <c r="E248" s="58"/>
      <c r="F248" s="83"/>
      <c r="G248" s="108"/>
      <c r="H248" s="109"/>
    </row>
    <row r="249" spans="1:8" ht="19.5" customHeight="1">
      <c r="A249" s="151" t="s">
        <v>658</v>
      </c>
      <c r="B249" s="6" t="s">
        <v>163</v>
      </c>
      <c r="C249" s="26" t="s">
        <v>659</v>
      </c>
      <c r="D249" s="94"/>
      <c r="E249" s="58"/>
      <c r="F249" s="83">
        <v>5000</v>
      </c>
      <c r="G249" s="108"/>
      <c r="H249" s="109"/>
    </row>
    <row r="250" spans="1:8" ht="19.5" customHeight="1">
      <c r="A250" s="17" t="s">
        <v>181</v>
      </c>
      <c r="B250" s="5" t="s">
        <v>177</v>
      </c>
      <c r="C250" s="16" t="s">
        <v>184</v>
      </c>
      <c r="D250" s="94">
        <v>18000</v>
      </c>
      <c r="E250" s="85"/>
      <c r="F250" s="83"/>
      <c r="G250" s="108"/>
      <c r="H250" s="109"/>
    </row>
    <row r="251" spans="1:8" ht="19.5" customHeight="1">
      <c r="A251" s="95" t="s">
        <v>660</v>
      </c>
      <c r="B251" s="5" t="s">
        <v>177</v>
      </c>
      <c r="C251" s="16" t="s">
        <v>461</v>
      </c>
      <c r="D251" s="94"/>
      <c r="E251" s="85"/>
      <c r="F251" s="83">
        <v>18000</v>
      </c>
      <c r="G251" s="108"/>
      <c r="H251" s="109"/>
    </row>
    <row r="252" spans="1:8" ht="19.5" customHeight="1">
      <c r="A252" s="30" t="s">
        <v>192</v>
      </c>
      <c r="B252" s="31" t="s">
        <v>193</v>
      </c>
      <c r="C252" s="117" t="s">
        <v>195</v>
      </c>
      <c r="D252" s="107">
        <v>310000</v>
      </c>
      <c r="E252" s="85"/>
      <c r="F252" s="83"/>
      <c r="G252" s="108"/>
      <c r="H252" s="109"/>
    </row>
    <row r="253" spans="1:8" ht="19.5" customHeight="1">
      <c r="A253" s="145" t="s">
        <v>661</v>
      </c>
      <c r="B253" s="99" t="s">
        <v>193</v>
      </c>
      <c r="C253" s="117" t="s">
        <v>552</v>
      </c>
      <c r="D253" s="94"/>
      <c r="E253" s="85"/>
      <c r="F253" s="100">
        <v>310000</v>
      </c>
      <c r="G253" s="108"/>
      <c r="H253" s="109"/>
    </row>
    <row r="254" spans="1:8" ht="19.5" customHeight="1">
      <c r="A254" s="30" t="s">
        <v>198</v>
      </c>
      <c r="B254" s="99" t="s">
        <v>200</v>
      </c>
      <c r="C254" s="117" t="s">
        <v>208</v>
      </c>
      <c r="D254" s="107">
        <v>2000</v>
      </c>
      <c r="E254" s="132"/>
      <c r="F254" s="163"/>
      <c r="G254" s="108"/>
      <c r="H254" s="109"/>
    </row>
    <row r="255" spans="1:8" ht="19.5" customHeight="1">
      <c r="A255" s="98" t="s">
        <v>386</v>
      </c>
      <c r="B255" s="99" t="s">
        <v>387</v>
      </c>
      <c r="C255" s="117" t="s">
        <v>589</v>
      </c>
      <c r="D255" s="94"/>
      <c r="E255" s="85"/>
      <c r="F255" s="100">
        <v>2000</v>
      </c>
      <c r="G255" s="108"/>
      <c r="H255" s="109"/>
    </row>
    <row r="256" spans="1:8" ht="19.5" customHeight="1">
      <c r="A256" s="30" t="s">
        <v>209</v>
      </c>
      <c r="B256" s="99" t="s">
        <v>212</v>
      </c>
      <c r="C256" s="117" t="s">
        <v>213</v>
      </c>
      <c r="D256" s="107">
        <v>15000</v>
      </c>
      <c r="E256" s="85"/>
      <c r="F256" s="83"/>
      <c r="G256" s="108"/>
      <c r="H256" s="109"/>
    </row>
    <row r="257" spans="1:8" ht="19.5" customHeight="1">
      <c r="A257" s="145" t="s">
        <v>662</v>
      </c>
      <c r="B257" s="99" t="s">
        <v>212</v>
      </c>
      <c r="C257" s="117" t="s">
        <v>590</v>
      </c>
      <c r="D257" s="94"/>
      <c r="E257" s="85"/>
      <c r="F257" s="100">
        <v>15000</v>
      </c>
      <c r="G257" s="108"/>
      <c r="H257" s="109"/>
    </row>
    <row r="258" spans="1:8" ht="19.5" customHeight="1">
      <c r="A258" s="30" t="s">
        <v>214</v>
      </c>
      <c r="B258" s="99" t="s">
        <v>212</v>
      </c>
      <c r="C258" s="117" t="s">
        <v>218</v>
      </c>
      <c r="D258" s="107">
        <v>110000</v>
      </c>
      <c r="E258" s="85"/>
      <c r="F258" s="83"/>
      <c r="G258" s="108"/>
      <c r="H258" s="109"/>
    </row>
    <row r="259" spans="1:8" ht="19.5" customHeight="1">
      <c r="A259" s="145" t="s">
        <v>663</v>
      </c>
      <c r="B259" s="99" t="s">
        <v>212</v>
      </c>
      <c r="C259" s="117" t="s">
        <v>592</v>
      </c>
      <c r="D259" s="94"/>
      <c r="E259" s="85"/>
      <c r="F259" s="100">
        <v>110000</v>
      </c>
      <c r="G259" s="108"/>
      <c r="H259" s="109"/>
    </row>
    <row r="260" spans="1:8" ht="19.5" customHeight="1">
      <c r="A260" s="17" t="s">
        <v>93</v>
      </c>
      <c r="B260" s="5" t="s">
        <v>79</v>
      </c>
      <c r="C260" s="26" t="s">
        <v>80</v>
      </c>
      <c r="D260" s="94">
        <v>60000</v>
      </c>
      <c r="E260" s="132"/>
      <c r="F260" s="163"/>
      <c r="G260" s="108"/>
      <c r="H260" s="109"/>
    </row>
    <row r="261" spans="1:8" ht="19.5" customHeight="1">
      <c r="A261" s="6" t="s">
        <v>168</v>
      </c>
      <c r="B261" s="6" t="s">
        <v>171</v>
      </c>
      <c r="C261" s="26" t="s">
        <v>664</v>
      </c>
      <c r="D261" s="94">
        <v>60000</v>
      </c>
      <c r="E261" s="132"/>
      <c r="F261" s="163"/>
      <c r="G261" s="108"/>
      <c r="H261" s="109"/>
    </row>
    <row r="262" spans="1:8" ht="19.5" customHeight="1">
      <c r="A262" s="87"/>
      <c r="B262" s="88"/>
      <c r="C262" s="89" t="s">
        <v>75</v>
      </c>
      <c r="D262" s="90">
        <f>SUM(D237:D261)</f>
        <v>708430</v>
      </c>
      <c r="E262" s="91"/>
      <c r="F262" s="90">
        <f>SUM(F237:F261)</f>
        <v>588430</v>
      </c>
      <c r="G262" s="90">
        <f>D262-F262</f>
        <v>120000</v>
      </c>
      <c r="H262" s="110"/>
    </row>
    <row r="263" spans="1:8" ht="19.5" customHeight="1">
      <c r="A263" s="164" t="s">
        <v>164</v>
      </c>
      <c r="B263" s="17"/>
      <c r="C263" s="165" t="s">
        <v>665</v>
      </c>
      <c r="D263" s="94"/>
      <c r="E263" s="85"/>
      <c r="F263" s="83"/>
      <c r="G263" s="108"/>
      <c r="H263" s="109"/>
    </row>
    <row r="264" spans="1:8" ht="19.5" customHeight="1">
      <c r="A264" s="17" t="s">
        <v>91</v>
      </c>
      <c r="B264" s="5" t="s">
        <v>76</v>
      </c>
      <c r="C264" s="26" t="s">
        <v>77</v>
      </c>
      <c r="D264" s="94">
        <v>16000</v>
      </c>
      <c r="E264" s="85"/>
      <c r="F264" s="83"/>
      <c r="G264" s="108"/>
      <c r="H264" s="109"/>
    </row>
    <row r="265" spans="1:8" ht="19.5" customHeight="1">
      <c r="A265" s="6" t="s">
        <v>141</v>
      </c>
      <c r="B265" s="6" t="s">
        <v>144</v>
      </c>
      <c r="C265" s="26" t="s">
        <v>666</v>
      </c>
      <c r="D265" s="94">
        <v>10000</v>
      </c>
      <c r="E265" s="58"/>
      <c r="F265" s="83"/>
      <c r="G265" s="108"/>
      <c r="H265" s="109"/>
    </row>
    <row r="266" spans="1:8" ht="19.5" customHeight="1">
      <c r="A266" s="106" t="s">
        <v>667</v>
      </c>
      <c r="B266" s="31" t="s">
        <v>200</v>
      </c>
      <c r="C266" s="47" t="s">
        <v>588</v>
      </c>
      <c r="D266" s="94"/>
      <c r="E266" s="58"/>
      <c r="F266" s="100">
        <v>10000</v>
      </c>
      <c r="G266" s="108"/>
      <c r="H266" s="109"/>
    </row>
    <row r="267" spans="1:8" ht="19.5" customHeight="1">
      <c r="A267" s="6"/>
      <c r="B267" s="6"/>
      <c r="C267" s="26"/>
      <c r="D267" s="94"/>
      <c r="E267" s="58"/>
      <c r="F267" s="83"/>
      <c r="G267" s="108"/>
      <c r="H267" s="109"/>
    </row>
    <row r="268" spans="1:8" ht="19.5" customHeight="1">
      <c r="A268" s="166"/>
      <c r="B268" s="166"/>
      <c r="C268" s="89" t="s">
        <v>75</v>
      </c>
      <c r="D268" s="90">
        <f>SUM(D264:D267)</f>
        <v>26000</v>
      </c>
      <c r="E268" s="91"/>
      <c r="F268" s="90">
        <f>SUM(F264:F267)</f>
        <v>10000</v>
      </c>
      <c r="G268" s="90">
        <f>D268-F268</f>
        <v>16000</v>
      </c>
      <c r="H268" s="87"/>
    </row>
    <row r="269" spans="1:8" ht="19.5" customHeight="1">
      <c r="A269" s="117">
        <v>20</v>
      </c>
      <c r="B269" s="5"/>
      <c r="C269" s="47" t="s">
        <v>668</v>
      </c>
      <c r="D269" s="94"/>
      <c r="E269" s="85"/>
      <c r="F269" s="83"/>
      <c r="G269" s="108"/>
      <c r="H269" s="109"/>
    </row>
    <row r="270" spans="1:8" ht="33">
      <c r="A270" s="17" t="s">
        <v>114</v>
      </c>
      <c r="B270" s="6" t="s">
        <v>112</v>
      </c>
      <c r="C270" s="26" t="s">
        <v>113</v>
      </c>
      <c r="D270" s="94">
        <v>8400</v>
      </c>
      <c r="E270" s="85"/>
      <c r="F270" s="83"/>
      <c r="G270" s="108"/>
      <c r="H270" s="109"/>
    </row>
    <row r="271" spans="1:8" ht="33">
      <c r="A271" s="17" t="s">
        <v>118</v>
      </c>
      <c r="B271" s="6" t="s">
        <v>112</v>
      </c>
      <c r="C271" s="26" t="s">
        <v>123</v>
      </c>
      <c r="D271" s="94">
        <v>15600</v>
      </c>
      <c r="E271" s="85"/>
      <c r="F271" s="83"/>
      <c r="G271" s="108"/>
      <c r="H271" s="109"/>
    </row>
    <row r="272" spans="1:8" ht="33">
      <c r="A272" s="17" t="s">
        <v>124</v>
      </c>
      <c r="B272" s="6" t="s">
        <v>112</v>
      </c>
      <c r="C272" s="26" t="s">
        <v>126</v>
      </c>
      <c r="D272" s="94">
        <v>10800</v>
      </c>
      <c r="E272" s="85"/>
      <c r="F272" s="83"/>
      <c r="G272" s="108"/>
      <c r="H272" s="109"/>
    </row>
    <row r="273" spans="1:8" ht="19.5" customHeight="1">
      <c r="A273" s="17" t="s">
        <v>127</v>
      </c>
      <c r="B273" s="6" t="s">
        <v>112</v>
      </c>
      <c r="C273" s="26" t="s">
        <v>131</v>
      </c>
      <c r="D273" s="94">
        <v>4800</v>
      </c>
      <c r="E273" s="85"/>
      <c r="F273" s="83"/>
      <c r="G273" s="108"/>
      <c r="H273" s="109"/>
    </row>
    <row r="274" spans="1:8" ht="19.5" customHeight="1">
      <c r="A274" s="138" t="s">
        <v>669</v>
      </c>
      <c r="B274" s="5" t="s">
        <v>145</v>
      </c>
      <c r="C274" s="16" t="s">
        <v>670</v>
      </c>
      <c r="D274" s="15"/>
      <c r="E274" s="140"/>
      <c r="F274" s="83">
        <v>24000</v>
      </c>
      <c r="G274" s="108"/>
      <c r="H274" s="109"/>
    </row>
    <row r="275" spans="1:8" ht="19.5" customHeight="1">
      <c r="A275" s="167" t="s">
        <v>185</v>
      </c>
      <c r="B275" s="99" t="s">
        <v>188</v>
      </c>
      <c r="C275" s="47" t="s">
        <v>190</v>
      </c>
      <c r="D275" s="112">
        <v>18900</v>
      </c>
      <c r="E275" s="85"/>
      <c r="F275" s="83"/>
      <c r="G275" s="108"/>
      <c r="H275" s="109"/>
    </row>
    <row r="276" spans="1:8" ht="19.5" customHeight="1">
      <c r="A276" s="168" t="s">
        <v>671</v>
      </c>
      <c r="B276" s="99" t="s">
        <v>570</v>
      </c>
      <c r="C276" s="47" t="s">
        <v>571</v>
      </c>
      <c r="D276" s="94"/>
      <c r="E276" s="85"/>
      <c r="F276" s="101">
        <v>3600</v>
      </c>
      <c r="G276" s="108"/>
      <c r="H276" s="109"/>
    </row>
    <row r="277" spans="1:8" ht="19.5" customHeight="1">
      <c r="A277" s="168" t="s">
        <v>672</v>
      </c>
      <c r="B277" s="99" t="s">
        <v>570</v>
      </c>
      <c r="C277" s="47" t="s">
        <v>574</v>
      </c>
      <c r="D277" s="94"/>
      <c r="E277" s="85"/>
      <c r="F277" s="101">
        <v>7200</v>
      </c>
      <c r="G277" s="108"/>
      <c r="H277" s="109"/>
    </row>
    <row r="278" spans="1:8" ht="19.5" customHeight="1">
      <c r="A278" s="168" t="s">
        <v>673</v>
      </c>
      <c r="B278" s="99" t="s">
        <v>570</v>
      </c>
      <c r="C278" s="47" t="s">
        <v>576</v>
      </c>
      <c r="D278" s="94"/>
      <c r="E278" s="85"/>
      <c r="F278" s="101">
        <v>7200</v>
      </c>
      <c r="G278" s="108"/>
      <c r="H278" s="109"/>
    </row>
    <row r="279" spans="1:8" ht="19.5" customHeight="1">
      <c r="A279" s="168" t="s">
        <v>674</v>
      </c>
      <c r="B279" s="99" t="s">
        <v>570</v>
      </c>
      <c r="C279" s="47" t="s">
        <v>582</v>
      </c>
      <c r="D279" s="94"/>
      <c r="E279" s="85"/>
      <c r="F279" s="101">
        <v>15659</v>
      </c>
      <c r="G279" s="108"/>
      <c r="H279" s="109"/>
    </row>
    <row r="280" spans="1:8" ht="19.5" customHeight="1">
      <c r="A280" s="168" t="s">
        <v>675</v>
      </c>
      <c r="B280" s="99" t="s">
        <v>387</v>
      </c>
      <c r="C280" s="47" t="s">
        <v>582</v>
      </c>
      <c r="D280" s="94"/>
      <c r="E280" s="85"/>
      <c r="F280" s="101">
        <v>841</v>
      </c>
      <c r="G280" s="108"/>
      <c r="H280" s="109"/>
    </row>
    <row r="281" spans="1:8" ht="19.5" customHeight="1">
      <c r="A281" s="169" t="s">
        <v>219</v>
      </c>
      <c r="B281" s="99" t="s">
        <v>220</v>
      </c>
      <c r="C281" s="47" t="s">
        <v>222</v>
      </c>
      <c r="D281" s="107">
        <v>25200</v>
      </c>
      <c r="E281" s="85"/>
      <c r="F281" s="101"/>
      <c r="G281" s="108"/>
      <c r="H281" s="109"/>
    </row>
    <row r="282" spans="1:8" ht="19.5" customHeight="1">
      <c r="A282" s="168" t="s">
        <v>676</v>
      </c>
      <c r="B282" s="99" t="s">
        <v>599</v>
      </c>
      <c r="C282" s="47" t="s">
        <v>600</v>
      </c>
      <c r="D282" s="94"/>
      <c r="E282" s="85"/>
      <c r="F282" s="101">
        <v>4000</v>
      </c>
      <c r="G282" s="108"/>
      <c r="H282" s="109"/>
    </row>
    <row r="283" spans="1:8" ht="19.5" customHeight="1">
      <c r="A283" s="168" t="s">
        <v>677</v>
      </c>
      <c r="B283" s="99" t="s">
        <v>609</v>
      </c>
      <c r="C283" s="47" t="s">
        <v>610</v>
      </c>
      <c r="D283" s="94"/>
      <c r="E283" s="85"/>
      <c r="F283" s="101">
        <v>8400</v>
      </c>
      <c r="G283" s="108"/>
      <c r="H283" s="109"/>
    </row>
    <row r="284" spans="1:8" ht="19.5" customHeight="1">
      <c r="A284" s="168" t="s">
        <v>678</v>
      </c>
      <c r="B284" s="99" t="s">
        <v>609</v>
      </c>
      <c r="C284" s="47" t="s">
        <v>613</v>
      </c>
      <c r="D284" s="94"/>
      <c r="E284" s="85"/>
      <c r="F284" s="101">
        <v>3600</v>
      </c>
      <c r="G284" s="108"/>
      <c r="H284" s="109"/>
    </row>
    <row r="285" spans="1:8" ht="19.5" customHeight="1">
      <c r="A285" s="168" t="s">
        <v>679</v>
      </c>
      <c r="B285" s="99" t="s">
        <v>609</v>
      </c>
      <c r="C285" s="47" t="s">
        <v>616</v>
      </c>
      <c r="D285" s="94"/>
      <c r="E285" s="85"/>
      <c r="F285" s="101">
        <v>4800</v>
      </c>
      <c r="G285" s="108"/>
      <c r="H285" s="109"/>
    </row>
    <row r="286" spans="1:8" ht="19.5" customHeight="1">
      <c r="A286" s="168" t="s">
        <v>680</v>
      </c>
      <c r="B286" s="99" t="s">
        <v>609</v>
      </c>
      <c r="C286" s="47" t="s">
        <v>600</v>
      </c>
      <c r="D286" s="94"/>
      <c r="E286" s="85"/>
      <c r="F286" s="101">
        <v>3386</v>
      </c>
      <c r="G286" s="108"/>
      <c r="H286" s="109"/>
    </row>
    <row r="287" spans="1:8" ht="19.5" customHeight="1">
      <c r="A287" s="168" t="s">
        <v>681</v>
      </c>
      <c r="B287" s="99" t="s">
        <v>609</v>
      </c>
      <c r="C287" s="47" t="s">
        <v>619</v>
      </c>
      <c r="D287" s="94"/>
      <c r="E287" s="85"/>
      <c r="F287" s="101">
        <v>1014</v>
      </c>
      <c r="G287" s="108"/>
      <c r="H287" s="109"/>
    </row>
    <row r="288" spans="1:8" ht="19.5" customHeight="1">
      <c r="A288" s="87"/>
      <c r="B288" s="88"/>
      <c r="C288" s="89" t="s">
        <v>75</v>
      </c>
      <c r="D288" s="90">
        <f>SUM(D269:D287)</f>
        <v>83700</v>
      </c>
      <c r="E288" s="91"/>
      <c r="F288" s="90">
        <f>SUM(F269:F287)</f>
        <v>83700</v>
      </c>
      <c r="G288" s="90">
        <f>D288-F288</f>
        <v>0</v>
      </c>
      <c r="H288" s="110"/>
    </row>
    <row r="289" spans="1:8" ht="19.5" customHeight="1">
      <c r="A289" s="109">
        <v>21</v>
      </c>
      <c r="B289" s="143"/>
      <c r="C289" s="16" t="s">
        <v>221</v>
      </c>
      <c r="D289" s="94">
        <v>10000</v>
      </c>
      <c r="E289" s="85"/>
      <c r="F289" s="83"/>
      <c r="G289" s="108"/>
      <c r="H289" s="109" t="e">
        <f>#REF!</f>
        <v>#REF!</v>
      </c>
    </row>
    <row r="290" spans="1:8" ht="49.5">
      <c r="A290" s="98" t="s">
        <v>682</v>
      </c>
      <c r="B290" s="99" t="s">
        <v>631</v>
      </c>
      <c r="C290" s="47" t="s">
        <v>633</v>
      </c>
      <c r="D290" s="94"/>
      <c r="E290" s="140"/>
      <c r="F290" s="100">
        <v>10000</v>
      </c>
      <c r="G290" s="108"/>
      <c r="H290" s="133"/>
    </row>
    <row r="291" spans="1:8" ht="19.5" customHeight="1">
      <c r="A291" s="87"/>
      <c r="B291" s="88"/>
      <c r="C291" s="89"/>
      <c r="D291" s="90">
        <f>SUM(D289:D290)</f>
        <v>10000</v>
      </c>
      <c r="E291" s="91"/>
      <c r="F291" s="90">
        <f>SUM(F289:F290)</f>
        <v>10000</v>
      </c>
      <c r="G291" s="90">
        <f>D291-F291</f>
        <v>0</v>
      </c>
      <c r="H291" s="110"/>
    </row>
    <row r="292" spans="1:8" ht="19.5" customHeight="1">
      <c r="A292" s="109">
        <v>23</v>
      </c>
      <c r="B292" s="143"/>
      <c r="C292" s="16" t="s">
        <v>230</v>
      </c>
      <c r="D292" s="94">
        <v>82780</v>
      </c>
      <c r="E292" s="85"/>
      <c r="F292" s="83"/>
      <c r="G292" s="108"/>
      <c r="H292" s="109" t="e">
        <f>#REF!</f>
        <v>#REF!</v>
      </c>
    </row>
    <row r="293" spans="1:8" ht="19.5" customHeight="1">
      <c r="A293" s="82" t="s">
        <v>683</v>
      </c>
      <c r="B293" s="5" t="s">
        <v>684</v>
      </c>
      <c r="C293" s="29" t="s">
        <v>353</v>
      </c>
      <c r="D293" s="94"/>
      <c r="E293" s="58"/>
      <c r="F293" s="83">
        <v>70000</v>
      </c>
      <c r="G293" s="108"/>
      <c r="H293" s="133"/>
    </row>
    <row r="294" spans="1:8" ht="19.5" customHeight="1">
      <c r="A294" s="16"/>
      <c r="B294" s="5"/>
      <c r="C294" s="26"/>
      <c r="D294" s="94"/>
      <c r="E294" s="85"/>
      <c r="F294" s="83"/>
      <c r="G294" s="108"/>
      <c r="H294" s="109"/>
    </row>
    <row r="295" spans="1:8" ht="19.5" customHeight="1">
      <c r="A295" s="87"/>
      <c r="B295" s="88"/>
      <c r="C295" s="89" t="s">
        <v>75</v>
      </c>
      <c r="D295" s="90">
        <f>SUM(D292:D294)</f>
        <v>82780</v>
      </c>
      <c r="E295" s="91"/>
      <c r="F295" s="90">
        <f>SUM(F293:F294)</f>
        <v>70000</v>
      </c>
      <c r="G295" s="90">
        <f>D295-F295</f>
        <v>12780</v>
      </c>
      <c r="H295" s="110"/>
    </row>
    <row r="296" spans="1:8" ht="19.5" customHeight="1">
      <c r="A296" s="109">
        <v>24</v>
      </c>
      <c r="B296" s="143"/>
      <c r="C296" s="16" t="s">
        <v>685</v>
      </c>
      <c r="D296" s="94">
        <v>136178</v>
      </c>
      <c r="E296" s="85"/>
      <c r="F296" s="83"/>
      <c r="G296" s="170"/>
      <c r="H296" s="58"/>
    </row>
    <row r="297" spans="1:8" ht="19.5" customHeight="1">
      <c r="A297" s="82" t="s">
        <v>686</v>
      </c>
      <c r="B297" s="5" t="s">
        <v>326</v>
      </c>
      <c r="C297" s="26" t="s">
        <v>327</v>
      </c>
      <c r="D297" s="94"/>
      <c r="E297" s="58"/>
      <c r="F297" s="83">
        <v>92400</v>
      </c>
      <c r="G297" s="170"/>
      <c r="H297" s="58"/>
    </row>
    <row r="298" spans="1:8" ht="19.5" customHeight="1">
      <c r="A298" s="98" t="s">
        <v>687</v>
      </c>
      <c r="B298" s="31" t="s">
        <v>390</v>
      </c>
      <c r="C298" s="47" t="s">
        <v>621</v>
      </c>
      <c r="D298" s="94"/>
      <c r="E298" s="58"/>
      <c r="F298" s="100">
        <v>12350</v>
      </c>
      <c r="G298" s="108"/>
      <c r="H298" s="109"/>
    </row>
    <row r="299" spans="1:8" ht="19.5" customHeight="1">
      <c r="A299" s="145" t="s">
        <v>688</v>
      </c>
      <c r="B299" s="30" t="s">
        <v>628</v>
      </c>
      <c r="C299" s="47" t="s">
        <v>629</v>
      </c>
      <c r="D299" s="94"/>
      <c r="E299" s="85"/>
      <c r="F299" s="100">
        <v>20000</v>
      </c>
      <c r="G299" s="108"/>
      <c r="H299" s="109"/>
    </row>
    <row r="300" spans="1:8" ht="19.5" customHeight="1">
      <c r="A300" s="145" t="s">
        <v>689</v>
      </c>
      <c r="B300" s="30" t="s">
        <v>690</v>
      </c>
      <c r="C300" s="47" t="s">
        <v>638</v>
      </c>
      <c r="D300" s="94"/>
      <c r="E300" s="85"/>
      <c r="F300" s="100">
        <v>3990</v>
      </c>
      <c r="G300" s="108"/>
      <c r="H300" s="109"/>
    </row>
    <row r="301" spans="1:8" ht="19.5" customHeight="1">
      <c r="A301" s="17"/>
      <c r="B301" s="17"/>
      <c r="C301" s="26"/>
      <c r="D301" s="94"/>
      <c r="E301" s="85"/>
      <c r="F301" s="83"/>
      <c r="G301" s="108"/>
      <c r="H301" s="109"/>
    </row>
    <row r="302" spans="1:8" ht="19.5" customHeight="1">
      <c r="A302" s="166"/>
      <c r="B302" s="166"/>
      <c r="C302" s="89" t="s">
        <v>75</v>
      </c>
      <c r="D302" s="90">
        <f>SUM(D296:D301)</f>
        <v>136178</v>
      </c>
      <c r="E302" s="91"/>
      <c r="F302" s="90">
        <f>SUM(F296:F301)</f>
        <v>128740</v>
      </c>
      <c r="G302" s="90">
        <f>D302-F302</f>
        <v>7438</v>
      </c>
      <c r="H302" s="87"/>
    </row>
    <row r="303" spans="1:8" ht="19.5" customHeight="1">
      <c r="A303" s="109">
        <v>25</v>
      </c>
      <c r="B303" s="143"/>
      <c r="C303" s="16" t="s">
        <v>233</v>
      </c>
      <c r="D303" s="94">
        <v>10000</v>
      </c>
      <c r="E303" s="85"/>
      <c r="F303" s="83"/>
      <c r="G303" s="108"/>
      <c r="H303" s="109" t="e">
        <f>#REF!</f>
        <v>#REF!</v>
      </c>
    </row>
    <row r="304" spans="1:8" ht="19.5" customHeight="1">
      <c r="A304" s="13"/>
      <c r="B304" s="5"/>
      <c r="C304" s="26"/>
      <c r="D304" s="94"/>
      <c r="E304" s="140"/>
      <c r="F304" s="83"/>
      <c r="G304" s="108"/>
      <c r="H304" s="133"/>
    </row>
    <row r="305" spans="1:8" ht="19.5" customHeight="1">
      <c r="A305" s="87"/>
      <c r="B305" s="88"/>
      <c r="C305" s="89" t="s">
        <v>75</v>
      </c>
      <c r="D305" s="90">
        <f>SUM(D303:D304)</f>
        <v>10000</v>
      </c>
      <c r="E305" s="91"/>
      <c r="F305" s="90">
        <f>SUM(F304)</f>
        <v>0</v>
      </c>
      <c r="G305" s="90">
        <f>D305-F305</f>
        <v>10000</v>
      </c>
      <c r="H305" s="110"/>
    </row>
    <row r="306" spans="1:8" ht="19.5" customHeight="1">
      <c r="A306" s="171" t="s">
        <v>210</v>
      </c>
      <c r="B306" s="5"/>
      <c r="C306" s="172" t="e">
        <f>#REF!</f>
        <v>#REF!</v>
      </c>
      <c r="D306" s="94" t="e">
        <f>#REF!</f>
        <v>#REF!</v>
      </c>
      <c r="E306" s="85"/>
      <c r="F306" s="83"/>
      <c r="G306" s="108"/>
      <c r="H306" s="171" t="e">
        <f>#REF!</f>
        <v>#REF!</v>
      </c>
    </row>
    <row r="307" spans="1:8" ht="19.5" customHeight="1">
      <c r="A307" s="98" t="s">
        <v>691</v>
      </c>
      <c r="B307" s="99" t="s">
        <v>263</v>
      </c>
      <c r="C307" s="47" t="s">
        <v>523</v>
      </c>
      <c r="D307" s="94"/>
      <c r="E307" s="85"/>
      <c r="F307" s="100">
        <v>2000</v>
      </c>
      <c r="G307" s="108"/>
      <c r="H307" s="109"/>
    </row>
    <row r="308" spans="1:8" ht="19.5" customHeight="1">
      <c r="A308" s="166"/>
      <c r="B308" s="166"/>
      <c r="C308" s="89" t="s">
        <v>75</v>
      </c>
      <c r="D308" s="90" t="e">
        <f>SUM(D306:D307)</f>
        <v>#REF!</v>
      </c>
      <c r="E308" s="91"/>
      <c r="F308" s="90">
        <f>SUM(F307)</f>
        <v>2000</v>
      </c>
      <c r="G308" s="90" t="e">
        <f>D308-F308</f>
        <v>#REF!</v>
      </c>
      <c r="H308" s="87"/>
    </row>
    <row r="309" spans="1:8" ht="19.5" customHeight="1">
      <c r="A309" s="77" t="s">
        <v>215</v>
      </c>
      <c r="B309" s="17"/>
      <c r="C309" s="26" t="s">
        <v>239</v>
      </c>
      <c r="D309" s="94">
        <v>5000</v>
      </c>
      <c r="E309" s="85"/>
      <c r="F309" s="83"/>
      <c r="G309" s="86"/>
      <c r="H309" s="13"/>
    </row>
    <row r="310" spans="1:8" ht="33">
      <c r="A310" s="82" t="s">
        <v>322</v>
      </c>
      <c r="B310" s="6" t="s">
        <v>235</v>
      </c>
      <c r="C310" s="26" t="s">
        <v>456</v>
      </c>
      <c r="D310" s="94"/>
      <c r="E310" s="85"/>
      <c r="F310" s="83">
        <v>5000</v>
      </c>
      <c r="G310" s="108"/>
      <c r="H310" s="40" t="s">
        <v>692</v>
      </c>
    </row>
    <row r="311" spans="1:8" ht="19.5" customHeight="1">
      <c r="A311" s="87"/>
      <c r="B311" s="88"/>
      <c r="C311" s="89" t="s">
        <v>75</v>
      </c>
      <c r="D311" s="90">
        <f>SUM(D309:D310)</f>
        <v>5000</v>
      </c>
      <c r="E311" s="91"/>
      <c r="F311" s="90">
        <f>SUM(F310)</f>
        <v>5000</v>
      </c>
      <c r="G311" s="90">
        <f>D311-F311</f>
        <v>0</v>
      </c>
      <c r="H311" s="110"/>
    </row>
    <row r="312" spans="1:8" ht="19.5" customHeight="1">
      <c r="A312" s="13">
        <v>28</v>
      </c>
      <c r="B312" s="5"/>
      <c r="C312" s="26" t="s">
        <v>693</v>
      </c>
      <c r="D312" s="94">
        <v>0</v>
      </c>
      <c r="E312" s="58"/>
      <c r="F312" s="83"/>
      <c r="G312" s="86"/>
      <c r="H312" s="49" t="s">
        <v>162</v>
      </c>
    </row>
    <row r="313" spans="1:8" ht="19.5" customHeight="1">
      <c r="A313" s="6" t="s">
        <v>105</v>
      </c>
      <c r="B313" s="6" t="s">
        <v>92</v>
      </c>
      <c r="C313" s="26" t="s">
        <v>94</v>
      </c>
      <c r="D313" s="94">
        <v>24000</v>
      </c>
      <c r="E313" s="58"/>
      <c r="F313" s="83"/>
      <c r="G313" s="86"/>
      <c r="H313" s="49"/>
    </row>
    <row r="314" spans="1:8" ht="19.5" customHeight="1">
      <c r="A314" s="151" t="s">
        <v>694</v>
      </c>
      <c r="B314" s="6" t="s">
        <v>695</v>
      </c>
      <c r="C314" s="26" t="s">
        <v>349</v>
      </c>
      <c r="D314" s="94"/>
      <c r="E314" s="58"/>
      <c r="F314" s="83">
        <v>18000</v>
      </c>
      <c r="G314" s="86"/>
      <c r="H314" s="49"/>
    </row>
    <row r="315" spans="1:8" ht="19.5" customHeight="1">
      <c r="A315" s="5"/>
      <c r="B315" s="5"/>
      <c r="C315" s="26"/>
      <c r="D315" s="94"/>
      <c r="E315" s="58"/>
      <c r="F315" s="83"/>
      <c r="G315" s="86"/>
      <c r="H315" s="137"/>
    </row>
    <row r="316" spans="1:8" ht="19.5" customHeight="1">
      <c r="A316" s="88"/>
      <c r="B316" s="88"/>
      <c r="C316" s="89" t="s">
        <v>75</v>
      </c>
      <c r="D316" s="90">
        <f>SUM(D312:D314)</f>
        <v>24000</v>
      </c>
      <c r="E316" s="146"/>
      <c r="F316" s="90">
        <f>SUM(F312:F314)</f>
        <v>18000</v>
      </c>
      <c r="G316" s="90">
        <f>D316-F316</f>
        <v>6000</v>
      </c>
      <c r="H316" s="110"/>
    </row>
    <row r="317" spans="1:8" ht="19.5" customHeight="1">
      <c r="A317" s="13">
        <v>29</v>
      </c>
      <c r="B317" s="5"/>
      <c r="C317" s="26" t="s">
        <v>696</v>
      </c>
      <c r="D317" s="94">
        <v>500000</v>
      </c>
      <c r="E317" s="58"/>
      <c r="F317" s="83"/>
      <c r="G317" s="86"/>
      <c r="H317" s="49" t="s">
        <v>697</v>
      </c>
    </row>
    <row r="318" spans="1:8" ht="19.5" customHeight="1">
      <c r="A318" s="5"/>
      <c r="B318" s="5"/>
      <c r="C318" s="26"/>
      <c r="D318" s="94"/>
      <c r="E318" s="58"/>
      <c r="F318" s="83"/>
      <c r="G318" s="86"/>
      <c r="H318" s="137"/>
    </row>
    <row r="319" spans="1:8" ht="19.5" customHeight="1">
      <c r="A319" s="88"/>
      <c r="B319" s="88"/>
      <c r="C319" s="89" t="s">
        <v>75</v>
      </c>
      <c r="D319" s="90">
        <f>SUM(D317:D318)</f>
        <v>500000</v>
      </c>
      <c r="E319" s="146"/>
      <c r="F319" s="90">
        <f>SUM(F317:F318)</f>
        <v>0</v>
      </c>
      <c r="G319" s="90">
        <f>D319-F319</f>
        <v>500000</v>
      </c>
      <c r="H319" s="110"/>
    </row>
    <row r="320" spans="1:8" ht="19.5" customHeight="1">
      <c r="A320" s="13">
        <v>30</v>
      </c>
      <c r="B320" s="5"/>
      <c r="C320" s="26" t="s">
        <v>698</v>
      </c>
      <c r="D320" s="94">
        <v>200000</v>
      </c>
      <c r="E320" s="58"/>
      <c r="F320" s="83"/>
      <c r="G320" s="86"/>
      <c r="H320" s="49" t="s">
        <v>697</v>
      </c>
    </row>
    <row r="321" spans="1:8" ht="19.5" customHeight="1">
      <c r="A321" s="5"/>
      <c r="B321" s="5"/>
      <c r="C321" s="26"/>
      <c r="D321" s="94"/>
      <c r="E321" s="58"/>
      <c r="F321" s="83"/>
      <c r="G321" s="86"/>
      <c r="H321" s="137"/>
    </row>
    <row r="322" spans="1:8" ht="19.5" customHeight="1">
      <c r="A322" s="88"/>
      <c r="B322" s="88"/>
      <c r="C322" s="89" t="s">
        <v>75</v>
      </c>
      <c r="D322" s="90">
        <f>SUM(D320:D321)</f>
        <v>200000</v>
      </c>
      <c r="E322" s="146"/>
      <c r="F322" s="90">
        <f>SUM(F320:F321)</f>
        <v>0</v>
      </c>
      <c r="G322" s="90">
        <f>D322-F322</f>
        <v>200000</v>
      </c>
      <c r="H322" s="110"/>
    </row>
    <row r="323" spans="1:8" ht="19.5" customHeight="1">
      <c r="A323" s="171" t="s">
        <v>234</v>
      </c>
      <c r="B323" s="17"/>
      <c r="C323" s="172" t="e">
        <f>#REF!</f>
        <v>#REF!</v>
      </c>
      <c r="D323" s="94">
        <v>713177</v>
      </c>
      <c r="E323" s="85"/>
      <c r="F323" s="83"/>
      <c r="G323" s="108"/>
      <c r="H323" s="109"/>
    </row>
    <row r="324" spans="1:8" ht="19.5" customHeight="1">
      <c r="A324" s="17"/>
      <c r="B324" s="17"/>
      <c r="C324" s="26"/>
      <c r="D324" s="94"/>
      <c r="E324" s="85"/>
      <c r="F324" s="83"/>
      <c r="G324" s="108"/>
      <c r="H324" s="109"/>
    </row>
    <row r="325" spans="1:8" ht="19.5" customHeight="1">
      <c r="A325" s="166"/>
      <c r="B325" s="166"/>
      <c r="C325" s="89" t="s">
        <v>75</v>
      </c>
      <c r="D325" s="90">
        <f>SUM(D323:D324)</f>
        <v>713177</v>
      </c>
      <c r="E325" s="91"/>
      <c r="F325" s="90">
        <f>SUM(F323:F324)</f>
        <v>0</v>
      </c>
      <c r="G325" s="90">
        <f>D325-F325</f>
        <v>713177</v>
      </c>
      <c r="H325" s="87"/>
    </row>
    <row r="326" spans="1:8" ht="27" customHeight="1">
      <c r="A326" s="173"/>
      <c r="B326" s="173"/>
      <c r="C326" s="174" t="s">
        <v>699</v>
      </c>
      <c r="D326" s="69"/>
      <c r="E326" s="175"/>
      <c r="F326" s="69">
        <f>SUM(F71:F325)/2</f>
        <v>2432940</v>
      </c>
      <c r="G326" s="176">
        <f>G69-F326</f>
        <v>1799444</v>
      </c>
      <c r="H326" s="177" t="s">
        <v>700</v>
      </c>
    </row>
  </sheetData>
  <mergeCells count="24">
    <mergeCell ref="F12:F40"/>
    <mergeCell ref="G12:G40"/>
    <mergeCell ref="E2:F2"/>
    <mergeCell ref="C4:C11"/>
    <mergeCell ref="D4:D11"/>
    <mergeCell ref="F4:F11"/>
    <mergeCell ref="G4:G11"/>
    <mergeCell ref="C12:C40"/>
    <mergeCell ref="D12:D40"/>
    <mergeCell ref="C67:C68"/>
    <mergeCell ref="F67:F68"/>
    <mergeCell ref="G67:G68"/>
    <mergeCell ref="C41:C44"/>
    <mergeCell ref="D41:D44"/>
    <mergeCell ref="F41:F44"/>
    <mergeCell ref="G41:G44"/>
    <mergeCell ref="D45:D48"/>
    <mergeCell ref="F45:F48"/>
    <mergeCell ref="G45:G48"/>
    <mergeCell ref="C45:C48"/>
    <mergeCell ref="C49:C66"/>
    <mergeCell ref="D49:D66"/>
    <mergeCell ref="F49:F66"/>
    <mergeCell ref="G49:G66"/>
  </mergeCells>
  <phoneticPr fontId="18" type="noConversion"/>
  <hyperlinks>
    <hyperlink ref="H1" location="Google_Sheet_Link_1581715774" display="TOP" xr:uid="{00000000-0004-0000-0200-000000000000}"/>
    <hyperlink ref="A12" location="Google_Sheet_Link_2093246630" display="收2" xr:uid="{00000000-0004-0000-0200-000001000000}"/>
    <hyperlink ref="A13" location="Google_Sheet_Link_480041742" display="收4" xr:uid="{00000000-0004-0000-0200-000002000000}"/>
    <hyperlink ref="A14" location="Google_Sheet_Link_1731691025" display="收5" xr:uid="{00000000-0004-0000-0200-000003000000}"/>
    <hyperlink ref="A15" location="Google_Sheet_Link_2104724767" display="收7" xr:uid="{00000000-0004-0000-0200-000004000000}"/>
    <hyperlink ref="A16" location="Google_Sheet_Link_1225549439" display="收8" xr:uid="{00000000-0004-0000-0200-000005000000}"/>
    <hyperlink ref="A17" location="Google_Sheet_Link_1462692280" display="收9" xr:uid="{00000000-0004-0000-0200-000006000000}"/>
    <hyperlink ref="A18" location="Google_Sheet_Link_1772867587" display="收9-1" xr:uid="{00000000-0004-0000-0200-000007000000}"/>
    <hyperlink ref="A19" location="Google_Sheet_Link_1116836237" display="收9-2" xr:uid="{00000000-0004-0000-0200-000008000000}"/>
    <hyperlink ref="A20" location="Google_Sheet_Link_1946104857" display="收10" xr:uid="{00000000-0004-0000-0200-000009000000}"/>
    <hyperlink ref="A21" location="Google_Sheet_Link_962367445" display="收11" xr:uid="{00000000-0004-0000-0200-00000A000000}"/>
    <hyperlink ref="A22" location="Google_Sheet_Link_782076259" display="收13-1" xr:uid="{00000000-0004-0000-0200-00000B000000}"/>
    <hyperlink ref="A23" location="Google_Sheet_Link_990569727" display="收13-2" xr:uid="{00000000-0004-0000-0200-00000C000000}"/>
    <hyperlink ref="A24" location="Google_Sheet_Link_775426811" display="收13-3" xr:uid="{00000000-0004-0000-0200-00000D000000}"/>
    <hyperlink ref="A25" location="Google_Sheet_Link_1780214871" display="收13-4" xr:uid="{00000000-0004-0000-0200-00000E000000}"/>
    <hyperlink ref="A26" location="Google_Sheet_Link_2108478161" display="收14" xr:uid="{00000000-0004-0000-0200-00000F000000}"/>
    <hyperlink ref="A27" location="Google_Sheet_Link_1099345513" display="收15" xr:uid="{00000000-0004-0000-0200-000010000000}"/>
    <hyperlink ref="A28" location="Google_Sheet_Link_730243544" display="收26" xr:uid="{00000000-0004-0000-0200-000011000000}"/>
    <hyperlink ref="A29" location="Google_Sheet_Link_1782496607" display="收29" xr:uid="{00000000-0004-0000-0200-000012000000}"/>
    <hyperlink ref="A30" location="Google_Sheet_Link_177199340" display="收30" xr:uid="{00000000-0004-0000-0200-000013000000}"/>
    <hyperlink ref="A31" location="Google_Sheet_Link_1785805091" display="收33" xr:uid="{00000000-0004-0000-0200-000014000000}"/>
    <hyperlink ref="A32" location="Google_Sheet_Link_721718253" display="收35" xr:uid="{00000000-0004-0000-0200-000015000000}"/>
    <hyperlink ref="A33" location="Google_Sheet_Link_1158683629" display="收36" xr:uid="{00000000-0004-0000-0200-000016000000}"/>
    <hyperlink ref="A34" location="Google_Sheet_Link_749273739" display="收37" xr:uid="{00000000-0004-0000-0200-000017000000}"/>
    <hyperlink ref="A35" location="Google_Sheet_Link_546358629" display="收40" xr:uid="{00000000-0004-0000-0200-000018000000}"/>
    <hyperlink ref="A36" location="Google_Sheet_Link_116660551" display="收41" xr:uid="{00000000-0004-0000-0200-000019000000}"/>
    <hyperlink ref="A37" location="Google_Sheet_Link_1636143392" display="收42" xr:uid="{00000000-0004-0000-0200-00001A000000}"/>
    <hyperlink ref="A38" location="Google_Sheet_Link_584823425" display="收44" xr:uid="{00000000-0004-0000-0200-00001B000000}"/>
    <hyperlink ref="A39" location="Google_Sheet_Link_98589248" display="收45" xr:uid="{00000000-0004-0000-0200-00001C000000}"/>
    <hyperlink ref="A40" location="Google_Sheet_Link_2099706347" display="收46" xr:uid="{00000000-0004-0000-0200-00001D000000}"/>
    <hyperlink ref="A64" location="Google_Sheet_Link_149186397" display="收38" xr:uid="{00000000-0004-0000-0200-00001E000000}"/>
    <hyperlink ref="A65" location="Google_Sheet_Link_950387089" display="收39" xr:uid="{00000000-0004-0000-0200-00001F000000}"/>
    <hyperlink ref="H147" location="Google_Sheet_Link_1418966494" display="與06志工聯誼活動及裝備等補助、27指定捐款文康活動及學校體育活動經費(36000元)分攤" xr:uid="{00000000-0004-0000-0200-00002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9"/>
  <sheetViews>
    <sheetView topLeftCell="A7" zoomScale="120" zoomScaleNormal="120" workbookViewId="0">
      <selection activeCell="E13" sqref="E13"/>
    </sheetView>
  </sheetViews>
  <sheetFormatPr defaultColWidth="11.25" defaultRowHeight="16.5"/>
  <cols>
    <col min="1" max="1" width="11.625" style="179" bestFit="1" customWidth="1"/>
    <col min="2" max="2" width="25" style="179" bestFit="1" customWidth="1"/>
    <col min="3" max="3" width="11.625" style="179" bestFit="1" customWidth="1"/>
    <col min="4" max="4" width="11" style="179" customWidth="1"/>
    <col min="5" max="5" width="41.625" style="179" bestFit="1" customWidth="1"/>
    <col min="6" max="6" width="9.375" style="179" customWidth="1"/>
    <col min="7" max="26" width="8" style="179" customWidth="1"/>
    <col min="27" max="16384" width="11.25" style="179"/>
  </cols>
  <sheetData>
    <row r="1" spans="1:5">
      <c r="A1" s="178" t="s">
        <v>0</v>
      </c>
    </row>
    <row r="2" spans="1:5" ht="19.5">
      <c r="A2" s="242" t="s">
        <v>10</v>
      </c>
      <c r="B2" s="243"/>
      <c r="C2" s="243"/>
      <c r="D2" s="243"/>
      <c r="E2" s="244"/>
    </row>
    <row r="3" spans="1:5">
      <c r="A3" s="245" t="s">
        <v>17</v>
      </c>
      <c r="B3" s="246"/>
      <c r="C3" s="246"/>
      <c r="D3" s="246"/>
      <c r="E3" s="247"/>
    </row>
    <row r="4" spans="1:5">
      <c r="A4" s="180" t="s">
        <v>23</v>
      </c>
      <c r="B4" s="180" t="s">
        <v>24</v>
      </c>
      <c r="C4" s="180" t="s">
        <v>25</v>
      </c>
      <c r="D4" s="180" t="s">
        <v>701</v>
      </c>
      <c r="E4" s="180" t="s">
        <v>702</v>
      </c>
    </row>
    <row r="5" spans="1:5" ht="21">
      <c r="A5" s="180" t="s">
        <v>7</v>
      </c>
      <c r="B5" s="181"/>
      <c r="C5" s="182"/>
      <c r="D5" s="182"/>
      <c r="E5" s="181"/>
    </row>
    <row r="6" spans="1:5" ht="220.5">
      <c r="A6" s="183" t="s">
        <v>28</v>
      </c>
      <c r="B6" s="184" t="s">
        <v>29</v>
      </c>
      <c r="C6" s="212">
        <v>1727356</v>
      </c>
      <c r="D6" s="222">
        <v>1799444</v>
      </c>
      <c r="E6" s="186" t="s">
        <v>711</v>
      </c>
    </row>
    <row r="7" spans="1:5">
      <c r="A7" s="183" t="s">
        <v>33</v>
      </c>
      <c r="B7" s="184" t="s">
        <v>34</v>
      </c>
      <c r="C7" s="185">
        <v>244525</v>
      </c>
      <c r="D7" s="182">
        <v>300000</v>
      </c>
      <c r="E7" s="187" t="s">
        <v>38</v>
      </c>
    </row>
    <row r="8" spans="1:5">
      <c r="A8" s="183" t="s">
        <v>45</v>
      </c>
      <c r="B8" s="184" t="s">
        <v>46</v>
      </c>
      <c r="C8" s="185">
        <v>1147530</v>
      </c>
      <c r="D8" s="182">
        <v>0</v>
      </c>
      <c r="E8" s="187" t="s">
        <v>48</v>
      </c>
    </row>
    <row r="9" spans="1:5">
      <c r="A9" s="183" t="s">
        <v>52</v>
      </c>
      <c r="B9" s="184" t="s">
        <v>54</v>
      </c>
      <c r="C9" s="185">
        <v>95800</v>
      </c>
      <c r="D9" s="182">
        <v>100000</v>
      </c>
      <c r="E9" s="187" t="s">
        <v>720</v>
      </c>
    </row>
    <row r="10" spans="1:5">
      <c r="A10" s="183" t="s">
        <v>59</v>
      </c>
      <c r="B10" s="184" t="s">
        <v>60</v>
      </c>
      <c r="C10" s="188">
        <v>15253</v>
      </c>
      <c r="D10" s="189">
        <v>16000</v>
      </c>
      <c r="E10" s="190"/>
    </row>
    <row r="11" spans="1:5">
      <c r="A11" s="183" t="s">
        <v>65</v>
      </c>
      <c r="B11" s="191" t="s">
        <v>66</v>
      </c>
      <c r="C11" s="188">
        <v>1001920</v>
      </c>
      <c r="D11" s="189">
        <v>270500</v>
      </c>
      <c r="E11" s="190"/>
    </row>
    <row r="12" spans="1:5">
      <c r="A12" s="183" t="s">
        <v>71</v>
      </c>
      <c r="B12" s="191" t="s">
        <v>72</v>
      </c>
      <c r="C12" s="188">
        <v>0</v>
      </c>
      <c r="D12" s="189"/>
      <c r="E12" s="190"/>
    </row>
    <row r="13" spans="1:5" ht="21">
      <c r="A13" s="192"/>
      <c r="B13" s="193" t="s">
        <v>75</v>
      </c>
      <c r="C13" s="194">
        <f t="shared" ref="C13:D13" si="0">SUM(C6:C12)</f>
        <v>4232384</v>
      </c>
      <c r="D13" s="223">
        <f t="shared" si="0"/>
        <v>2485944</v>
      </c>
      <c r="E13" s="195"/>
    </row>
    <row r="14" spans="1:5">
      <c r="A14" s="196" t="s">
        <v>8</v>
      </c>
      <c r="B14" s="196"/>
      <c r="C14" s="197"/>
      <c r="D14" s="198"/>
      <c r="E14" s="199"/>
    </row>
    <row r="15" spans="1:5">
      <c r="A15" s="183" t="s">
        <v>28</v>
      </c>
      <c r="B15" s="200" t="s">
        <v>89</v>
      </c>
      <c r="C15" s="201">
        <v>2558</v>
      </c>
      <c r="D15" s="202">
        <v>3000</v>
      </c>
      <c r="E15" s="203" t="s">
        <v>707</v>
      </c>
    </row>
    <row r="16" spans="1:5">
      <c r="A16" s="183" t="s">
        <v>33</v>
      </c>
      <c r="B16" s="200" t="s">
        <v>96</v>
      </c>
      <c r="C16" s="201">
        <v>1128</v>
      </c>
      <c r="D16" s="229">
        <v>8000</v>
      </c>
      <c r="E16" s="230" t="s">
        <v>723</v>
      </c>
    </row>
    <row r="17" spans="1:5" ht="22.5">
      <c r="A17" s="183" t="s">
        <v>45</v>
      </c>
      <c r="B17" s="200" t="s">
        <v>358</v>
      </c>
      <c r="C17" s="201">
        <v>58042</v>
      </c>
      <c r="D17" s="204">
        <v>65000</v>
      </c>
      <c r="E17" s="203" t="s">
        <v>708</v>
      </c>
    </row>
    <row r="18" spans="1:5">
      <c r="A18" s="183" t="s">
        <v>52</v>
      </c>
      <c r="B18" s="200" t="s">
        <v>102</v>
      </c>
      <c r="C18" s="201">
        <v>26500</v>
      </c>
      <c r="D18" s="202">
        <v>20000</v>
      </c>
      <c r="E18" s="203" t="s">
        <v>104</v>
      </c>
    </row>
    <row r="19" spans="1:5">
      <c r="A19" s="183" t="s">
        <v>59</v>
      </c>
      <c r="B19" s="200" t="s">
        <v>106</v>
      </c>
      <c r="C19" s="201">
        <v>4500</v>
      </c>
      <c r="D19" s="202">
        <v>13000</v>
      </c>
      <c r="E19" s="203" t="s">
        <v>709</v>
      </c>
    </row>
    <row r="20" spans="1:5">
      <c r="A20" s="183" t="s">
        <v>65</v>
      </c>
      <c r="B20" s="200" t="s">
        <v>109</v>
      </c>
      <c r="C20" s="201">
        <v>14800</v>
      </c>
      <c r="D20" s="229">
        <v>17500</v>
      </c>
      <c r="E20" s="230" t="s">
        <v>721</v>
      </c>
    </row>
    <row r="21" spans="1:5">
      <c r="A21" s="183" t="s">
        <v>71</v>
      </c>
      <c r="B21" s="200" t="s">
        <v>115</v>
      </c>
      <c r="C21" s="201">
        <v>986665</v>
      </c>
      <c r="D21" s="202">
        <v>150000</v>
      </c>
      <c r="E21" s="205" t="s">
        <v>116</v>
      </c>
    </row>
    <row r="22" spans="1:5">
      <c r="A22" s="183" t="s">
        <v>119</v>
      </c>
      <c r="B22" s="200" t="s">
        <v>120</v>
      </c>
      <c r="C22" s="201">
        <v>180250</v>
      </c>
      <c r="D22" s="229">
        <v>120000</v>
      </c>
      <c r="E22" s="230" t="s">
        <v>122</v>
      </c>
    </row>
    <row r="23" spans="1:5">
      <c r="A23" s="183" t="s">
        <v>128</v>
      </c>
      <c r="B23" s="200" t="s">
        <v>129</v>
      </c>
      <c r="C23" s="201">
        <v>50446</v>
      </c>
      <c r="D23" s="202">
        <v>65000</v>
      </c>
      <c r="E23" s="206" t="s">
        <v>718</v>
      </c>
    </row>
    <row r="24" spans="1:5">
      <c r="A24" s="183" t="s">
        <v>90</v>
      </c>
      <c r="B24" s="200" t="s">
        <v>137</v>
      </c>
      <c r="C24" s="201">
        <v>40500</v>
      </c>
      <c r="D24" s="202">
        <v>45000</v>
      </c>
      <c r="E24" s="206" t="s">
        <v>719</v>
      </c>
    </row>
    <row r="25" spans="1:5">
      <c r="A25" s="183" t="s">
        <v>97</v>
      </c>
      <c r="B25" s="200" t="s">
        <v>142</v>
      </c>
      <c r="C25" s="201">
        <v>10000</v>
      </c>
      <c r="D25" s="204">
        <v>30000</v>
      </c>
      <c r="E25" s="206" t="s">
        <v>143</v>
      </c>
    </row>
    <row r="26" spans="1:5">
      <c r="A26" s="183" t="s">
        <v>107</v>
      </c>
      <c r="B26" s="200" t="s">
        <v>149</v>
      </c>
      <c r="C26" s="201">
        <v>29074</v>
      </c>
      <c r="D26" s="229">
        <v>40000</v>
      </c>
      <c r="E26" s="231" t="s">
        <v>722</v>
      </c>
    </row>
    <row r="27" spans="1:5">
      <c r="A27" s="183" t="s">
        <v>155</v>
      </c>
      <c r="B27" s="224" t="s">
        <v>156</v>
      </c>
      <c r="C27" s="201">
        <v>1396</v>
      </c>
      <c r="D27" s="208">
        <v>77400</v>
      </c>
      <c r="E27" s="203" t="s">
        <v>715</v>
      </c>
    </row>
    <row r="28" spans="1:5">
      <c r="A28" s="183" t="s">
        <v>135</v>
      </c>
      <c r="B28" s="225" t="s">
        <v>167</v>
      </c>
      <c r="C28" s="201">
        <v>34861</v>
      </c>
      <c r="D28" s="209">
        <v>110000</v>
      </c>
      <c r="E28" s="210" t="s">
        <v>595</v>
      </c>
    </row>
    <row r="29" spans="1:5">
      <c r="A29" s="183" t="s">
        <v>139</v>
      </c>
      <c r="B29" s="226" t="s">
        <v>622</v>
      </c>
      <c r="C29" s="201">
        <v>37850</v>
      </c>
      <c r="D29" s="201">
        <v>85400</v>
      </c>
      <c r="E29" s="211" t="s">
        <v>715</v>
      </c>
    </row>
    <row r="30" spans="1:5">
      <c r="A30" s="183" t="s">
        <v>151</v>
      </c>
      <c r="B30" s="224" t="s">
        <v>189</v>
      </c>
      <c r="C30" s="201">
        <v>35200</v>
      </c>
      <c r="D30" s="201">
        <v>2423</v>
      </c>
      <c r="E30" s="211" t="s">
        <v>716</v>
      </c>
    </row>
    <row r="31" spans="1:5">
      <c r="A31" s="183" t="s">
        <v>154</v>
      </c>
      <c r="B31" s="224" t="s">
        <v>194</v>
      </c>
      <c r="C31" s="201">
        <v>3300</v>
      </c>
      <c r="D31" s="201">
        <v>33902</v>
      </c>
      <c r="E31" s="211" t="s">
        <v>716</v>
      </c>
    </row>
    <row r="32" spans="1:5">
      <c r="A32" s="183" t="s">
        <v>159</v>
      </c>
      <c r="B32" s="224" t="s">
        <v>201</v>
      </c>
      <c r="C32" s="212">
        <v>588430</v>
      </c>
      <c r="D32" s="212">
        <v>120000</v>
      </c>
      <c r="E32" s="213" t="s">
        <v>704</v>
      </c>
    </row>
    <row r="33" spans="1:5">
      <c r="A33" s="183" t="s">
        <v>164</v>
      </c>
      <c r="B33" s="227" t="s">
        <v>705</v>
      </c>
      <c r="C33" s="212">
        <v>10000</v>
      </c>
      <c r="D33" s="201">
        <v>16000</v>
      </c>
      <c r="E33" s="211"/>
    </row>
    <row r="34" spans="1:5">
      <c r="A34" s="183" t="s">
        <v>169</v>
      </c>
      <c r="B34" s="224" t="s">
        <v>706</v>
      </c>
      <c r="C34" s="212">
        <v>83700</v>
      </c>
      <c r="D34" s="201">
        <v>0</v>
      </c>
      <c r="E34" s="211"/>
    </row>
    <row r="35" spans="1:5">
      <c r="A35" s="183" t="s">
        <v>173</v>
      </c>
      <c r="B35" s="224" t="s">
        <v>221</v>
      </c>
      <c r="C35" s="212">
        <v>10000</v>
      </c>
      <c r="D35" s="201">
        <v>0</v>
      </c>
      <c r="E35" s="207"/>
    </row>
    <row r="36" spans="1:5">
      <c r="A36" s="183" t="s">
        <v>196</v>
      </c>
      <c r="B36" s="224" t="s">
        <v>230</v>
      </c>
      <c r="C36" s="212">
        <v>70000</v>
      </c>
      <c r="D36" s="201">
        <v>12780</v>
      </c>
      <c r="E36" s="207" t="s">
        <v>703</v>
      </c>
    </row>
    <row r="37" spans="1:5">
      <c r="A37" s="183" t="s">
        <v>202</v>
      </c>
      <c r="B37" s="224" t="s">
        <v>710</v>
      </c>
      <c r="C37" s="212">
        <v>128740</v>
      </c>
      <c r="D37" s="201">
        <v>7438</v>
      </c>
      <c r="E37" s="207"/>
    </row>
    <row r="38" spans="1:5">
      <c r="A38" s="183" t="s">
        <v>205</v>
      </c>
      <c r="B38" s="224" t="s">
        <v>233</v>
      </c>
      <c r="C38" s="212">
        <v>0</v>
      </c>
      <c r="D38" s="201">
        <v>10000</v>
      </c>
      <c r="E38" s="207" t="s">
        <v>162</v>
      </c>
    </row>
    <row r="39" spans="1:5">
      <c r="A39" s="183" t="s">
        <v>210</v>
      </c>
      <c r="B39" s="224" t="s">
        <v>236</v>
      </c>
      <c r="C39" s="212">
        <v>2000</v>
      </c>
      <c r="D39" s="201">
        <v>0</v>
      </c>
      <c r="E39" s="207" t="s">
        <v>238</v>
      </c>
    </row>
    <row r="40" spans="1:5">
      <c r="A40" s="183" t="s">
        <v>215</v>
      </c>
      <c r="B40" s="224" t="s">
        <v>239</v>
      </c>
      <c r="C40" s="212">
        <v>5000</v>
      </c>
      <c r="D40" s="201">
        <v>0</v>
      </c>
      <c r="E40" s="207"/>
    </row>
    <row r="41" spans="1:5">
      <c r="A41" s="183" t="s">
        <v>227</v>
      </c>
      <c r="B41" s="224" t="s">
        <v>241</v>
      </c>
      <c r="C41" s="212">
        <v>18000</v>
      </c>
      <c r="D41" s="201">
        <v>6000</v>
      </c>
      <c r="E41" s="207" t="s">
        <v>717</v>
      </c>
    </row>
    <row r="42" spans="1:5">
      <c r="A42" s="183" t="s">
        <v>231</v>
      </c>
      <c r="B42" s="224" t="s">
        <v>244</v>
      </c>
      <c r="C42" s="212">
        <v>0</v>
      </c>
      <c r="D42" s="201">
        <v>500000</v>
      </c>
      <c r="E42" s="211" t="s">
        <v>246</v>
      </c>
    </row>
    <row r="43" spans="1:5" ht="31.5">
      <c r="A43" s="183" t="s">
        <v>232</v>
      </c>
      <c r="B43" s="228" t="s">
        <v>247</v>
      </c>
      <c r="C43" s="212">
        <v>0</v>
      </c>
      <c r="D43" s="201">
        <v>200000</v>
      </c>
      <c r="E43" s="211" t="s">
        <v>246</v>
      </c>
    </row>
    <row r="44" spans="1:5">
      <c r="A44" s="183" t="s">
        <v>234</v>
      </c>
      <c r="B44" s="221" t="s">
        <v>251</v>
      </c>
      <c r="C44" s="212">
        <v>0</v>
      </c>
      <c r="D44" s="201">
        <v>728101</v>
      </c>
      <c r="E44" s="214" t="s">
        <v>712</v>
      </c>
    </row>
    <row r="45" spans="1:5">
      <c r="A45" s="183" t="s">
        <v>240</v>
      </c>
      <c r="B45" s="200" t="s">
        <v>714</v>
      </c>
      <c r="C45" s="212">
        <v>1799444</v>
      </c>
      <c r="D45" s="209">
        <v>0</v>
      </c>
      <c r="E45" s="214" t="s">
        <v>713</v>
      </c>
    </row>
    <row r="46" spans="1:5">
      <c r="A46" s="215"/>
      <c r="B46" s="216" t="s">
        <v>75</v>
      </c>
      <c r="C46" s="220">
        <f t="shared" ref="C46:D46" si="1">SUM(C15:C45)</f>
        <v>4232384</v>
      </c>
      <c r="D46" s="217">
        <f t="shared" si="1"/>
        <v>2485944</v>
      </c>
      <c r="E46" s="215"/>
    </row>
    <row r="48" spans="1:5">
      <c r="C48" s="218"/>
      <c r="D48" s="218"/>
    </row>
    <row r="49" spans="4:4">
      <c r="D49" s="219"/>
    </row>
  </sheetData>
  <mergeCells count="2">
    <mergeCell ref="A2:E2"/>
    <mergeCell ref="A3:E3"/>
  </mergeCells>
  <phoneticPr fontId="18"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114學年度經費收支明細表</vt:lpstr>
      <vt:lpstr>114學年度經費執行情形</vt:lpstr>
      <vt:lpstr>115預算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ilc</cp:lastModifiedBy>
  <cp:lastPrinted>2026-09-30T01:38:18Z</cp:lastPrinted>
  <dcterms:created xsi:type="dcterms:W3CDTF">2008-01-26T04:06:43Z</dcterms:created>
  <dcterms:modified xsi:type="dcterms:W3CDTF">2026-09-30T08:07:34Z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